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/>
  </bookViews>
  <sheets>
    <sheet name="1. 환경오염물질 배출사업장" sheetId="1" r:id="rId1"/>
    <sheet name="2. 환경오염배출사업장단속 및 행정조치" sheetId="2" r:id="rId2"/>
    <sheet name="3. 배출부과금 부과 및 징수현황" sheetId="3" r:id="rId3"/>
    <sheet name="4. 쓰레기 수거" sheetId="4" r:id="rId4"/>
    <sheet name="5. 생활폐기물 매립지" sheetId="5" r:id="rId5"/>
    <sheet name="6. 폐기물 재활용률" sheetId="6" r:id="rId6"/>
    <sheet name="7. 공공하수처리시설" sheetId="7" r:id="rId7"/>
    <sheet name="8. 시설녹지현황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7" l="1"/>
  <c r="D52" i="7"/>
  <c r="H51" i="7"/>
  <c r="D51" i="7"/>
  <c r="H50" i="7"/>
  <c r="D50" i="7"/>
  <c r="H49" i="7"/>
  <c r="D49" i="7"/>
  <c r="H48" i="7"/>
  <c r="D48" i="7"/>
  <c r="H47" i="7"/>
  <c r="D47" i="7"/>
  <c r="H46" i="7"/>
  <c r="D46" i="7"/>
  <c r="H45" i="7"/>
  <c r="D45" i="7"/>
  <c r="H44" i="7"/>
  <c r="D44" i="7"/>
  <c r="H43" i="7"/>
  <c r="D43" i="7"/>
  <c r="H42" i="7"/>
  <c r="D42" i="7"/>
  <c r="H41" i="7"/>
  <c r="D41" i="7"/>
  <c r="H40" i="7"/>
  <c r="D40" i="7"/>
  <c r="H39" i="7"/>
  <c r="D39" i="7"/>
  <c r="H38" i="7"/>
  <c r="D38" i="7"/>
  <c r="H37" i="7"/>
  <c r="D37" i="7"/>
  <c r="H36" i="7"/>
  <c r="D36" i="7"/>
  <c r="H35" i="7"/>
  <c r="D35" i="7"/>
  <c r="H34" i="7"/>
  <c r="D34" i="7"/>
  <c r="H33" i="7"/>
  <c r="D33" i="7"/>
  <c r="H32" i="7"/>
  <c r="D32" i="7"/>
  <c r="H31" i="7"/>
  <c r="D31" i="7"/>
  <c r="H30" i="7"/>
  <c r="D30" i="7"/>
  <c r="H29" i="7"/>
  <c r="D29" i="7"/>
  <c r="H28" i="7"/>
  <c r="H11" i="7" s="1"/>
  <c r="D28" i="7"/>
  <c r="H27" i="7"/>
  <c r="D27" i="7"/>
  <c r="H26" i="7"/>
  <c r="D26" i="7"/>
  <c r="H25" i="7"/>
  <c r="D25" i="7"/>
  <c r="H24" i="7"/>
  <c r="D24" i="7"/>
  <c r="H23" i="7"/>
  <c r="D23" i="7"/>
  <c r="H22" i="7"/>
  <c r="D22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H14" i="7"/>
  <c r="D14" i="7"/>
  <c r="H13" i="7"/>
  <c r="D13" i="7"/>
  <c r="D11" i="7" s="1"/>
  <c r="H12" i="7"/>
  <c r="D12" i="7"/>
  <c r="W11" i="7"/>
  <c r="V11" i="7"/>
  <c r="U11" i="7"/>
  <c r="T11" i="7"/>
  <c r="S11" i="7"/>
  <c r="R11" i="7"/>
  <c r="P11" i="7"/>
  <c r="O11" i="7"/>
  <c r="N11" i="7"/>
  <c r="M11" i="7"/>
  <c r="L11" i="7"/>
  <c r="K11" i="7"/>
  <c r="J11" i="7"/>
  <c r="I11" i="7"/>
  <c r="G11" i="7"/>
  <c r="F11" i="7"/>
  <c r="E11" i="7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Y27" i="4"/>
  <c r="T27" i="4"/>
  <c r="O27" i="4"/>
  <c r="N27" i="4"/>
  <c r="J27" i="4"/>
  <c r="I27" i="4"/>
  <c r="Y26" i="4"/>
  <c r="T26" i="4"/>
  <c r="O26" i="4"/>
  <c r="N26" i="4"/>
  <c r="J26" i="4"/>
  <c r="I26" i="4"/>
  <c r="Y25" i="4"/>
  <c r="T25" i="4"/>
  <c r="O25" i="4"/>
  <c r="N25" i="4"/>
  <c r="J25" i="4"/>
  <c r="I25" i="4"/>
  <c r="Y24" i="4"/>
  <c r="T24" i="4"/>
  <c r="O24" i="4"/>
  <c r="N24" i="4"/>
  <c r="J24" i="4"/>
  <c r="I24" i="4"/>
  <c r="Y23" i="4"/>
  <c r="T23" i="4"/>
  <c r="O23" i="4"/>
  <c r="N23" i="4"/>
  <c r="J23" i="4"/>
  <c r="I23" i="4"/>
  <c r="Y22" i="4"/>
  <c r="T22" i="4"/>
  <c r="O22" i="4"/>
  <c r="N22" i="4"/>
  <c r="J22" i="4"/>
  <c r="I22" i="4"/>
  <c r="Y21" i="4"/>
  <c r="T21" i="4"/>
  <c r="O21" i="4"/>
  <c r="N21" i="4"/>
  <c r="J21" i="4"/>
  <c r="I21" i="4"/>
  <c r="Y20" i="4"/>
  <c r="T20" i="4"/>
  <c r="O20" i="4"/>
  <c r="N20" i="4"/>
  <c r="J20" i="4"/>
  <c r="I20" i="4"/>
  <c r="Y19" i="4"/>
  <c r="T19" i="4"/>
  <c r="O19" i="4"/>
  <c r="N19" i="4"/>
  <c r="J19" i="4"/>
  <c r="I19" i="4"/>
  <c r="Y18" i="4"/>
  <c r="T18" i="4"/>
  <c r="O18" i="4"/>
  <c r="N18" i="4"/>
  <c r="J18" i="4"/>
  <c r="I18" i="4"/>
  <c r="Y17" i="4"/>
  <c r="T17" i="4"/>
  <c r="O17" i="4"/>
  <c r="N17" i="4"/>
  <c r="J17" i="4"/>
  <c r="I17" i="4"/>
  <c r="Y16" i="4"/>
  <c r="T16" i="4"/>
  <c r="O16" i="4"/>
  <c r="N16" i="4"/>
  <c r="J16" i="4"/>
  <c r="I16" i="4"/>
  <c r="Y15" i="4"/>
  <c r="T15" i="4"/>
  <c r="O15" i="4"/>
  <c r="N15" i="4"/>
  <c r="J15" i="4"/>
  <c r="I15" i="4"/>
  <c r="Y14" i="4"/>
  <c r="T14" i="4"/>
  <c r="O14" i="4"/>
  <c r="N14" i="4"/>
  <c r="J14" i="4"/>
  <c r="I14" i="4"/>
  <c r="I12" i="8" l="1"/>
  <c r="H12" i="8"/>
  <c r="G12" i="8"/>
  <c r="F12" i="8"/>
  <c r="E12" i="8"/>
  <c r="D12" i="8"/>
  <c r="C12" i="8"/>
  <c r="B12" i="8"/>
  <c r="D26" i="6" l="1"/>
  <c r="C26" i="6"/>
  <c r="D25" i="6"/>
  <c r="C25" i="6"/>
  <c r="C24" i="6"/>
  <c r="D24" i="6"/>
  <c r="D23" i="6"/>
  <c r="C23" i="6"/>
  <c r="D22" i="6"/>
  <c r="C22" i="6"/>
  <c r="C21" i="6"/>
  <c r="D21" i="6"/>
  <c r="D20" i="6"/>
  <c r="C20" i="6"/>
  <c r="D19" i="6"/>
  <c r="C19" i="6"/>
  <c r="C18" i="6"/>
  <c r="D18" i="6"/>
  <c r="D17" i="6"/>
  <c r="C17" i="6"/>
  <c r="D16" i="6"/>
  <c r="C16" i="6"/>
  <c r="C15" i="6"/>
  <c r="D15" i="6"/>
  <c r="K12" i="6"/>
  <c r="D14" i="6"/>
  <c r="B14" i="6" s="1"/>
  <c r="C14" i="6"/>
  <c r="D13" i="6"/>
  <c r="C13" i="6"/>
  <c r="M12" i="6"/>
  <c r="L12" i="6"/>
  <c r="J12" i="6"/>
  <c r="I12" i="6"/>
  <c r="H12" i="6"/>
  <c r="G12" i="6"/>
  <c r="F12" i="6"/>
  <c r="E12" i="6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E10" i="5"/>
  <c r="D10" i="5"/>
  <c r="C10" i="5"/>
  <c r="B10" i="5"/>
  <c r="F27" i="4"/>
  <c r="F26" i="4"/>
  <c r="F25" i="4"/>
  <c r="F24" i="4"/>
  <c r="F23" i="4"/>
  <c r="F22" i="4"/>
  <c r="F21" i="4"/>
  <c r="F20" i="4"/>
  <c r="F19" i="4"/>
  <c r="F18" i="4"/>
  <c r="F17" i="4"/>
  <c r="F16" i="4"/>
  <c r="Y13" i="4"/>
  <c r="F15" i="4"/>
  <c r="T13" i="4"/>
  <c r="N13" i="4"/>
  <c r="M13" i="4"/>
  <c r="F14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X13" i="4"/>
  <c r="W13" i="4"/>
  <c r="V13" i="4"/>
  <c r="U13" i="4"/>
  <c r="S13" i="4"/>
  <c r="R13" i="4"/>
  <c r="Q13" i="4"/>
  <c r="P13" i="4"/>
  <c r="O13" i="4"/>
  <c r="L13" i="4"/>
  <c r="K13" i="4"/>
  <c r="H13" i="4"/>
  <c r="I13" i="4" s="1"/>
  <c r="G13" i="4"/>
  <c r="E13" i="4"/>
  <c r="F13" i="4" s="1"/>
  <c r="D13" i="4"/>
  <c r="C13" i="4"/>
  <c r="B13" i="4"/>
  <c r="M11" i="2"/>
  <c r="L11" i="2"/>
  <c r="K11" i="2"/>
  <c r="J11" i="2"/>
  <c r="I11" i="2"/>
  <c r="H11" i="2"/>
  <c r="G11" i="2"/>
  <c r="F11" i="2"/>
  <c r="E11" i="2"/>
  <c r="D11" i="2"/>
  <c r="C11" i="2"/>
  <c r="B11" i="2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B12" i="1" s="1"/>
  <c r="N12" i="1"/>
  <c r="M12" i="1"/>
  <c r="L12" i="1"/>
  <c r="K12" i="1"/>
  <c r="J12" i="1"/>
  <c r="I12" i="1"/>
  <c r="G12" i="1"/>
  <c r="F12" i="1"/>
  <c r="E12" i="1"/>
  <c r="D12" i="1"/>
  <c r="C12" i="1"/>
  <c r="B18" i="6" l="1"/>
  <c r="D12" i="6"/>
  <c r="B16" i="6"/>
  <c r="B19" i="6"/>
  <c r="B22" i="6"/>
  <c r="B25" i="6"/>
  <c r="B24" i="6"/>
  <c r="B13" i="6"/>
  <c r="B20" i="6"/>
  <c r="B26" i="6"/>
  <c r="B17" i="6"/>
  <c r="B21" i="6"/>
  <c r="B23" i="6"/>
  <c r="B15" i="6"/>
  <c r="C12" i="6"/>
  <c r="B12" i="6" s="1"/>
  <c r="F10" i="5"/>
  <c r="H12" i="1"/>
  <c r="J13" i="4"/>
</calcChain>
</file>

<file path=xl/sharedStrings.xml><?xml version="1.0" encoding="utf-8"?>
<sst xmlns="http://schemas.openxmlformats.org/spreadsheetml/2006/main" count="546" uniqueCount="376">
  <si>
    <t>ⅩⅢ. 환 경  Environment</t>
    <phoneticPr fontId="6" type="noConversion"/>
  </si>
  <si>
    <t>1. 환경오염물질 배출사업장  Environmental Pollutant Emitting Facilities</t>
    <phoneticPr fontId="6" type="noConversion"/>
  </si>
  <si>
    <t>(단위 : 개소)</t>
    <phoneticPr fontId="6" type="noConversion"/>
  </si>
  <si>
    <t>Unit : number</t>
    <phoneticPr fontId="6" type="noConversion"/>
  </si>
  <si>
    <t>대기 (가스 · 먼지 · 매연 및 악취)
Air Pollution(gas, dust, soot and Odor)</t>
    <phoneticPr fontId="6" type="noConversion"/>
  </si>
  <si>
    <t>수  질 (폐  수)
Water pllution(waste water)</t>
    <phoneticPr fontId="6" type="noConversion"/>
  </si>
  <si>
    <t>소음및진동
Noise and vibration</t>
    <phoneticPr fontId="6" type="noConversion"/>
  </si>
  <si>
    <t>계
Total</t>
    <phoneticPr fontId="6" type="noConversion"/>
  </si>
  <si>
    <t>1종
Class 1</t>
    <phoneticPr fontId="6" type="noConversion"/>
  </si>
  <si>
    <t>2종
Class 2</t>
    <phoneticPr fontId="6" type="noConversion"/>
  </si>
  <si>
    <t>3종
Class 3</t>
    <phoneticPr fontId="6" type="noConversion"/>
  </si>
  <si>
    <t>4종
Class 4</t>
    <phoneticPr fontId="6" type="noConversion"/>
  </si>
  <si>
    <t>5종
Class 5</t>
    <phoneticPr fontId="6" type="noConversion"/>
  </si>
  <si>
    <t>1종
Class 1</t>
    <phoneticPr fontId="6" type="noConversion"/>
  </si>
  <si>
    <t>지  도</t>
    <phoneticPr fontId="6" type="noConversion"/>
  </si>
  <si>
    <t>압  해</t>
    <phoneticPr fontId="6" type="noConversion"/>
  </si>
  <si>
    <t>증  도</t>
    <phoneticPr fontId="6" type="noConversion"/>
  </si>
  <si>
    <t>임  자</t>
    <phoneticPr fontId="6" type="noConversion"/>
  </si>
  <si>
    <t>자  은</t>
    <phoneticPr fontId="6" type="noConversion"/>
  </si>
  <si>
    <t>비  금</t>
    <phoneticPr fontId="6" type="noConversion"/>
  </si>
  <si>
    <t>도  초</t>
    <phoneticPr fontId="6" type="noConversion"/>
  </si>
  <si>
    <t>흑  산</t>
    <phoneticPr fontId="6" type="noConversion"/>
  </si>
  <si>
    <t>하  의</t>
    <phoneticPr fontId="6" type="noConversion"/>
  </si>
  <si>
    <t>신  의</t>
    <phoneticPr fontId="6" type="noConversion"/>
  </si>
  <si>
    <t>장  산</t>
    <phoneticPr fontId="6" type="noConversion"/>
  </si>
  <si>
    <t>안  좌</t>
    <phoneticPr fontId="6" type="noConversion"/>
  </si>
  <si>
    <t>팔  금</t>
    <phoneticPr fontId="6" type="noConversion"/>
  </si>
  <si>
    <t>암  태</t>
    <phoneticPr fontId="6" type="noConversion"/>
  </si>
  <si>
    <t>자료 : 세계유산과</t>
    <phoneticPr fontId="6" type="noConversion"/>
  </si>
  <si>
    <t>Source : World heritage</t>
    <phoneticPr fontId="6" type="noConversion"/>
  </si>
  <si>
    <t>2. 환경오염배출사업장 단속 및 행정조치  Inspection and Administrative Measures for Environmental Pollutant Emitting Facilities</t>
    <phoneticPr fontId="6" type="noConversion"/>
  </si>
  <si>
    <t>(단위 : 개소, 건)</t>
    <phoneticPr fontId="6" type="noConversion"/>
  </si>
  <si>
    <t>Unit : number, case</t>
    <phoneticPr fontId="6" type="noConversion"/>
  </si>
  <si>
    <t xml:space="preserve">배출업소
Number of pollutant emitting facilities </t>
    <phoneticPr fontId="6" type="noConversion"/>
  </si>
  <si>
    <t>단속업소
Number of inspected facilities</t>
    <phoneticPr fontId="6" type="noConversion"/>
  </si>
  <si>
    <t>위반업소
Number of violating facilities</t>
    <phoneticPr fontId="6" type="noConversion"/>
  </si>
  <si>
    <t>행정처분 내역   Administrative measures taken</t>
    <phoneticPr fontId="6" type="noConversion"/>
  </si>
  <si>
    <t>병과고발
Accusation with administrative measures</t>
    <phoneticPr fontId="6" type="noConversion"/>
  </si>
  <si>
    <t>경고
Warnings</t>
    <phoneticPr fontId="6" type="noConversion"/>
  </si>
  <si>
    <t>개선명령
Correction order</t>
    <phoneticPr fontId="6" type="noConversion"/>
  </si>
  <si>
    <t>조업정지
Temporary suspension</t>
    <phoneticPr fontId="6" type="noConversion"/>
  </si>
  <si>
    <t>사용중지
Ban</t>
    <phoneticPr fontId="6" type="noConversion"/>
  </si>
  <si>
    <t xml:space="preserve">허가취소
Licence withdraw </t>
    <phoneticPr fontId="6" type="noConversion"/>
  </si>
  <si>
    <t>폐쇄명령
Abolish</t>
    <phoneticPr fontId="6" type="noConversion"/>
  </si>
  <si>
    <t>순수고발
Accusation</t>
    <phoneticPr fontId="6" type="noConversion"/>
  </si>
  <si>
    <t>기타
Other</t>
    <phoneticPr fontId="6" type="noConversion"/>
  </si>
  <si>
    <t>압  해</t>
    <phoneticPr fontId="6" type="noConversion"/>
  </si>
  <si>
    <t>증  도</t>
    <phoneticPr fontId="6" type="noConversion"/>
  </si>
  <si>
    <t>자  은</t>
    <phoneticPr fontId="6" type="noConversion"/>
  </si>
  <si>
    <t>도  초</t>
    <phoneticPr fontId="6" type="noConversion"/>
  </si>
  <si>
    <t>흑  산</t>
    <phoneticPr fontId="6" type="noConversion"/>
  </si>
  <si>
    <t>신  의</t>
    <phoneticPr fontId="6" type="noConversion"/>
  </si>
  <si>
    <t>장  산</t>
    <phoneticPr fontId="6" type="noConversion"/>
  </si>
  <si>
    <t>안  좌</t>
    <phoneticPr fontId="6" type="noConversion"/>
  </si>
  <si>
    <t>팔  금</t>
    <phoneticPr fontId="6" type="noConversion"/>
  </si>
  <si>
    <t>Source : World heritage</t>
    <phoneticPr fontId="6" type="noConversion"/>
  </si>
  <si>
    <t xml:space="preserve">주 : 병과고발은 행정처분과 고발이 병행된 것  Note : Referring to accusations being placed in parallel with an administrative measure </t>
    <phoneticPr fontId="6" type="noConversion"/>
  </si>
  <si>
    <r>
      <t xml:space="preserve">3. 배출부과금 부과 및 징수현황 </t>
    </r>
    <r>
      <rPr>
        <b/>
        <sz val="12"/>
        <color rgb="FFFF0000"/>
        <rFont val="굴림"/>
        <family val="3"/>
        <charset val="129"/>
      </rPr>
      <t xml:space="preserve"> </t>
    </r>
    <r>
      <rPr>
        <b/>
        <sz val="12"/>
        <rFont val="굴림"/>
        <family val="3"/>
        <charset val="129"/>
      </rPr>
      <t>Imposition and Collection of Emission Charges</t>
    </r>
    <phoneticPr fontId="5" type="noConversion"/>
  </si>
  <si>
    <t>(단위 : 백만원)</t>
    <phoneticPr fontId="6" type="noConversion"/>
  </si>
  <si>
    <t>Unit : million won</t>
    <phoneticPr fontId="6" type="noConversion"/>
  </si>
  <si>
    <t xml:space="preserve">        구분
연도별</t>
    <phoneticPr fontId="5" type="noConversion"/>
  </si>
  <si>
    <t>총부과
Total imposition</t>
    <phoneticPr fontId="5" type="noConversion"/>
  </si>
  <si>
    <t>총징수
Total collection</t>
    <phoneticPr fontId="6" type="noConversion"/>
  </si>
  <si>
    <t>대기   Air</t>
    <phoneticPr fontId="6" type="noConversion"/>
  </si>
  <si>
    <t>수질   Water</t>
    <phoneticPr fontId="6" type="noConversion"/>
  </si>
  <si>
    <t>부과
Imposition</t>
    <phoneticPr fontId="6" type="noConversion"/>
  </si>
  <si>
    <t>징수
Collection</t>
    <phoneticPr fontId="6" type="noConversion"/>
  </si>
  <si>
    <t>부과
Imposition</t>
    <phoneticPr fontId="6" type="noConversion"/>
  </si>
  <si>
    <t>자료 : 세계유산과</t>
    <phoneticPr fontId="6" type="noConversion"/>
  </si>
  <si>
    <t>Source : World heritage</t>
    <phoneticPr fontId="6" type="noConversion"/>
  </si>
  <si>
    <t>4. 쓰레기 수거  Waste Collection and Disposal</t>
    <phoneticPr fontId="6" type="noConversion"/>
  </si>
  <si>
    <t>(단위 : 명, 톤/일, 대)</t>
    <phoneticPr fontId="6" type="noConversion"/>
  </si>
  <si>
    <t xml:space="preserve"> </t>
    <phoneticPr fontId="6" type="noConversion"/>
  </si>
  <si>
    <t>Unit : person, ton/day, each</t>
    <phoneticPr fontId="6" type="noConversion"/>
  </si>
  <si>
    <t xml:space="preserve">   구분
연도별
읍면별</t>
    <phoneticPr fontId="16" type="noConversion"/>
  </si>
  <si>
    <t>행정구역
Administrative district</t>
    <phoneticPr fontId="6" type="noConversion"/>
  </si>
  <si>
    <t>청소구역
Waste-collected area</t>
    <phoneticPr fontId="6" type="noConversion"/>
  </si>
  <si>
    <t xml:space="preserve">수거지인구율
Population ratio in the waste-collected area </t>
    <phoneticPr fontId="6" type="noConversion"/>
  </si>
  <si>
    <t>배출량(C)
(톤/일)
Amount of discharged waste</t>
    <phoneticPr fontId="6" type="noConversion"/>
  </si>
  <si>
    <t>처리량(D)
(톤/일)
Amount of waste disposal</t>
    <phoneticPr fontId="6" type="noConversion"/>
  </si>
  <si>
    <t>수거율(D/C)
(%)
Disposal ratio</t>
    <phoneticPr fontId="6" type="noConversion"/>
  </si>
  <si>
    <t>처  리  방  법  By type of waste disposal</t>
    <phoneticPr fontId="6" type="noConversion"/>
  </si>
  <si>
    <t>지 방 자 치 단 체
Local governments</t>
    <phoneticPr fontId="6" type="noConversion"/>
  </si>
  <si>
    <t>처 리 업 체
Treatment companies</t>
    <phoneticPr fontId="6" type="noConversion"/>
  </si>
  <si>
    <t>자 가 처 리 업 소
Companies with treatment capacity</t>
    <phoneticPr fontId="6" type="noConversion"/>
  </si>
  <si>
    <t>계
Total</t>
    <phoneticPr fontId="6" type="noConversion"/>
  </si>
  <si>
    <t>매립
Landfill</t>
    <phoneticPr fontId="6" type="noConversion"/>
  </si>
  <si>
    <t>소각
Incineration</t>
    <phoneticPr fontId="6" type="noConversion"/>
  </si>
  <si>
    <t>재활용
Recycling</t>
    <phoneticPr fontId="6" type="noConversion"/>
  </si>
  <si>
    <t>기타
Others</t>
    <phoneticPr fontId="6" type="noConversion"/>
  </si>
  <si>
    <t>폐  기  물  Wastes</t>
    <phoneticPr fontId="6" type="noConversion"/>
  </si>
  <si>
    <t>면적
Area</t>
    <phoneticPr fontId="6" type="noConversion"/>
  </si>
  <si>
    <t>인구
Population</t>
    <phoneticPr fontId="6" type="noConversion"/>
  </si>
  <si>
    <t>면적
Area</t>
    <phoneticPr fontId="6" type="noConversion"/>
  </si>
  <si>
    <t>생활계 폐기물   Municipal waste</t>
    <phoneticPr fontId="6" type="noConversion"/>
  </si>
  <si>
    <t>사업장 배출시설계 폐기물
   Wastes from Industrial disposal facilities</t>
    <phoneticPr fontId="6" type="noConversion"/>
  </si>
  <si>
    <t>건설 폐기물   Construction wastes</t>
    <phoneticPr fontId="6" type="noConversion"/>
  </si>
  <si>
    <t>지정 폐기물  Designated wastes</t>
    <phoneticPr fontId="6" type="noConversion"/>
  </si>
  <si>
    <t>인원
Workers</t>
    <phoneticPr fontId="6" type="noConversion"/>
  </si>
  <si>
    <t>장  비   Equipment</t>
    <phoneticPr fontId="6" type="noConversion"/>
  </si>
  <si>
    <t>인원
Workers</t>
    <phoneticPr fontId="6" type="noConversion"/>
  </si>
  <si>
    <t>장  비   Equipment</t>
    <phoneticPr fontId="6" type="noConversion"/>
  </si>
  <si>
    <t>발생량
Generation</t>
    <phoneticPr fontId="6" type="noConversion"/>
  </si>
  <si>
    <t>매립
Landfill</t>
    <phoneticPr fontId="6" type="noConversion"/>
  </si>
  <si>
    <t>소각
Incineration</t>
    <phoneticPr fontId="6" type="noConversion"/>
  </si>
  <si>
    <t>기타
Others</t>
    <phoneticPr fontId="6" type="noConversion"/>
  </si>
  <si>
    <t>발생량
Generation</t>
    <phoneticPr fontId="6" type="noConversion"/>
  </si>
  <si>
    <t>매립
Landfill</t>
    <phoneticPr fontId="6" type="noConversion"/>
  </si>
  <si>
    <t>소각
Incineration</t>
    <phoneticPr fontId="6" type="noConversion"/>
  </si>
  <si>
    <t>재활용
Recycling</t>
    <phoneticPr fontId="6" type="noConversion"/>
  </si>
  <si>
    <t>발생량
Generation</t>
    <phoneticPr fontId="6" type="noConversion"/>
  </si>
  <si>
    <t>재활용
Recycling</t>
    <phoneticPr fontId="6" type="noConversion"/>
  </si>
  <si>
    <t xml:space="preserve"> 발생량
Generation </t>
    <phoneticPr fontId="6" type="noConversion"/>
  </si>
  <si>
    <t>소각
Incineration</t>
    <phoneticPr fontId="6" type="noConversion"/>
  </si>
  <si>
    <t>기타
Others</t>
    <phoneticPr fontId="6" type="noConversion"/>
  </si>
  <si>
    <t>차량
Motorcars</t>
    <phoneticPr fontId="6" type="noConversion"/>
  </si>
  <si>
    <t>손수레
Handcars</t>
    <phoneticPr fontId="6" type="noConversion"/>
  </si>
  <si>
    <t>중장비
Heavy equipment</t>
    <phoneticPr fontId="6" type="noConversion"/>
  </si>
  <si>
    <t>차량
Motorcars</t>
    <phoneticPr fontId="6" type="noConversion"/>
  </si>
  <si>
    <t>손수레
Handcars</t>
    <phoneticPr fontId="6" type="noConversion"/>
  </si>
  <si>
    <t>중장비
Heavy equipment</t>
    <phoneticPr fontId="6" type="noConversion"/>
  </si>
  <si>
    <t>손수레
Handcars</t>
    <phoneticPr fontId="6" type="noConversion"/>
  </si>
  <si>
    <t>지  도</t>
    <phoneticPr fontId="6" type="noConversion"/>
  </si>
  <si>
    <t>압  해</t>
    <phoneticPr fontId="6" type="noConversion"/>
  </si>
  <si>
    <t>증  도</t>
    <phoneticPr fontId="6" type="noConversion"/>
  </si>
  <si>
    <t>임  자</t>
    <phoneticPr fontId="6" type="noConversion"/>
  </si>
  <si>
    <t>자  은</t>
    <phoneticPr fontId="6" type="noConversion"/>
  </si>
  <si>
    <t>비  금</t>
    <phoneticPr fontId="6" type="noConversion"/>
  </si>
  <si>
    <t>도  초</t>
    <phoneticPr fontId="6" type="noConversion"/>
  </si>
  <si>
    <t>흑  산</t>
    <phoneticPr fontId="6" type="noConversion"/>
  </si>
  <si>
    <t>하  의</t>
    <phoneticPr fontId="6" type="noConversion"/>
  </si>
  <si>
    <t>신  의</t>
    <phoneticPr fontId="6" type="noConversion"/>
  </si>
  <si>
    <t>장  산</t>
    <phoneticPr fontId="6" type="noConversion"/>
  </si>
  <si>
    <t>안  좌</t>
    <phoneticPr fontId="6" type="noConversion"/>
  </si>
  <si>
    <t>팔  금</t>
    <phoneticPr fontId="6" type="noConversion"/>
  </si>
  <si>
    <t>암  태</t>
    <phoneticPr fontId="6" type="noConversion"/>
  </si>
  <si>
    <t>자료 : 세계유산과</t>
    <phoneticPr fontId="6" type="noConversion"/>
  </si>
  <si>
    <t>Source : World heritage</t>
    <phoneticPr fontId="6" type="noConversion"/>
  </si>
  <si>
    <t>5. 생활폐기물 매립지  Municipal Waste Landfills</t>
    <phoneticPr fontId="6" type="noConversion"/>
  </si>
  <si>
    <t>(단위 : 개소, ㎡)</t>
    <phoneticPr fontId="6" type="noConversion"/>
  </si>
  <si>
    <t>Unit : number, ㎡</t>
    <phoneticPr fontId="6" type="noConversion"/>
  </si>
  <si>
    <t>개  소
Landfill sites</t>
    <phoneticPr fontId="6" type="noConversion"/>
  </si>
  <si>
    <t>면  적
Landfill area</t>
    <phoneticPr fontId="5" type="noConversion"/>
  </si>
  <si>
    <t>총매립용량
Total landfill capacity</t>
    <phoneticPr fontId="5" type="noConversion"/>
  </si>
  <si>
    <t>기매립량
Already landfilled capacity</t>
    <phoneticPr fontId="5" type="noConversion"/>
  </si>
  <si>
    <t>잔여 매립가능량
Remaining landfill capacity</t>
    <phoneticPr fontId="5" type="noConversion"/>
  </si>
  <si>
    <t>지  도</t>
    <phoneticPr fontId="6" type="noConversion"/>
  </si>
  <si>
    <t>증  도</t>
    <phoneticPr fontId="6" type="noConversion"/>
  </si>
  <si>
    <t>임  자</t>
    <phoneticPr fontId="6" type="noConversion"/>
  </si>
  <si>
    <t>자  은</t>
    <phoneticPr fontId="6" type="noConversion"/>
  </si>
  <si>
    <t>도  초</t>
    <phoneticPr fontId="6" type="noConversion"/>
  </si>
  <si>
    <t>하  의</t>
    <phoneticPr fontId="6" type="noConversion"/>
  </si>
  <si>
    <t>장  산</t>
    <phoneticPr fontId="6" type="noConversion"/>
  </si>
  <si>
    <t>암  태</t>
    <phoneticPr fontId="6" type="noConversion"/>
  </si>
  <si>
    <t>6. 폐기물 재활용률  Waste Recycling Rate</t>
    <phoneticPr fontId="5" type="noConversion"/>
  </si>
  <si>
    <t>(단위 : %, 톤)</t>
    <phoneticPr fontId="6" type="noConversion"/>
  </si>
  <si>
    <t>Unit : %, ton</t>
    <phoneticPr fontId="6" type="noConversion"/>
  </si>
  <si>
    <t>재활용률
Recycling rate</t>
    <phoneticPr fontId="6" type="noConversion"/>
  </si>
  <si>
    <t>합  계
Total</t>
    <phoneticPr fontId="6" type="noConversion"/>
  </si>
  <si>
    <t>생활계 폐기물
Municipal waste</t>
    <phoneticPr fontId="6" type="noConversion"/>
  </si>
  <si>
    <t>사업장 배출시설계폐기물
Wastes from Industrial disposal facilities</t>
    <phoneticPr fontId="6" type="noConversion"/>
  </si>
  <si>
    <t>건설 폐기물
Construction wastes</t>
    <phoneticPr fontId="6" type="noConversion"/>
  </si>
  <si>
    <t>지정 폐기물
Designated wastes</t>
    <phoneticPr fontId="6" type="noConversion"/>
  </si>
  <si>
    <t>발생량(A)
Amount generated</t>
    <phoneticPr fontId="6" type="noConversion"/>
  </si>
  <si>
    <t>재활용(B)
Amount recycled</t>
    <phoneticPr fontId="6" type="noConversion"/>
  </si>
  <si>
    <t>발생량
Amount generated</t>
    <phoneticPr fontId="6" type="noConversion"/>
  </si>
  <si>
    <t>재활용
Amount recycled</t>
    <phoneticPr fontId="6" type="noConversion"/>
  </si>
  <si>
    <t>발생량
Amount generated</t>
    <phoneticPr fontId="6" type="noConversion"/>
  </si>
  <si>
    <t>재활용
Amount recycled</t>
    <phoneticPr fontId="6" type="noConversion"/>
  </si>
  <si>
    <t>발생량  Amount generated</t>
    <phoneticPr fontId="6" type="noConversion"/>
  </si>
  <si>
    <t>소계
Sub-total</t>
    <phoneticPr fontId="6" type="noConversion"/>
  </si>
  <si>
    <t>당해년도 발생량
Amount generated in current year</t>
    <phoneticPr fontId="6" type="noConversion"/>
  </si>
  <si>
    <t>지도</t>
    <phoneticPr fontId="6" type="noConversion"/>
  </si>
  <si>
    <t>압해</t>
    <phoneticPr fontId="6" type="noConversion"/>
  </si>
  <si>
    <t>증도</t>
    <phoneticPr fontId="6" type="noConversion"/>
  </si>
  <si>
    <t>임자</t>
    <phoneticPr fontId="6" type="noConversion"/>
  </si>
  <si>
    <t>자은</t>
    <phoneticPr fontId="6" type="noConversion"/>
  </si>
  <si>
    <t>비금</t>
    <phoneticPr fontId="6" type="noConversion"/>
  </si>
  <si>
    <t>도초</t>
    <phoneticPr fontId="6" type="noConversion"/>
  </si>
  <si>
    <t>흑산</t>
    <phoneticPr fontId="6" type="noConversion"/>
  </si>
  <si>
    <t>하의</t>
    <phoneticPr fontId="6" type="noConversion"/>
  </si>
  <si>
    <t>신의</t>
    <phoneticPr fontId="6" type="noConversion"/>
  </si>
  <si>
    <t>장산</t>
    <phoneticPr fontId="6" type="noConversion"/>
  </si>
  <si>
    <t>안좌</t>
    <phoneticPr fontId="6" type="noConversion"/>
  </si>
  <si>
    <t>팔금</t>
    <phoneticPr fontId="5" type="noConversion"/>
  </si>
  <si>
    <t>암태</t>
    <phoneticPr fontId="6" type="noConversion"/>
  </si>
  <si>
    <t>Source : World heritage</t>
    <phoneticPr fontId="6" type="noConversion"/>
  </si>
  <si>
    <t>주 : 폐기물 재활용률 = (B)/(A)*100   Note : Waste recycling rate = (B)/(A)*100</t>
    <phoneticPr fontId="6" type="noConversion"/>
  </si>
  <si>
    <t>8. 시설녹지현황  Greenlands</t>
    <phoneticPr fontId="5" type="noConversion"/>
  </si>
  <si>
    <t>(단위 : 개소, ㎡)</t>
    <phoneticPr fontId="6" type="noConversion"/>
  </si>
  <si>
    <t>Unit : number, ㎡</t>
    <phoneticPr fontId="6" type="noConversion"/>
  </si>
  <si>
    <t>완충녹지
Buffer greenlands</t>
    <phoneticPr fontId="6" type="noConversion"/>
  </si>
  <si>
    <t>경관녹지
Scenery greenlands</t>
    <phoneticPr fontId="6" type="noConversion"/>
  </si>
  <si>
    <t>연결녹지
Connection greenlands</t>
    <phoneticPr fontId="6" type="noConversion"/>
  </si>
  <si>
    <t>개소
Number of greenlands</t>
    <phoneticPr fontId="6" type="noConversion"/>
  </si>
  <si>
    <t>면적
Area of greenlands</t>
    <phoneticPr fontId="6" type="noConversion"/>
  </si>
  <si>
    <t>개소
Number of 
greenlands</t>
    <phoneticPr fontId="6" type="noConversion"/>
  </si>
  <si>
    <t>면적
Area of 
greenlands</t>
    <phoneticPr fontId="6" type="noConversion"/>
  </si>
  <si>
    <t>면적
Area of 
greenlands</t>
    <phoneticPr fontId="6" type="noConversion"/>
  </si>
  <si>
    <t>지도</t>
    <phoneticPr fontId="6" type="noConversion"/>
  </si>
  <si>
    <t>압해</t>
    <phoneticPr fontId="6" type="noConversion"/>
  </si>
  <si>
    <t>증도</t>
    <phoneticPr fontId="6" type="noConversion"/>
  </si>
  <si>
    <t>임자</t>
    <phoneticPr fontId="6" type="noConversion"/>
  </si>
  <si>
    <t>자은</t>
    <phoneticPr fontId="6" type="noConversion"/>
  </si>
  <si>
    <t>비금</t>
    <phoneticPr fontId="6" type="noConversion"/>
  </si>
  <si>
    <t>도초</t>
    <phoneticPr fontId="6" type="noConversion"/>
  </si>
  <si>
    <t>하의</t>
    <phoneticPr fontId="6" type="noConversion"/>
  </si>
  <si>
    <t>장산</t>
    <phoneticPr fontId="6" type="noConversion"/>
  </si>
  <si>
    <t>안좌</t>
    <phoneticPr fontId="6" type="noConversion"/>
  </si>
  <si>
    <t>팔금</t>
    <phoneticPr fontId="5" type="noConversion"/>
  </si>
  <si>
    <t>암태</t>
    <phoneticPr fontId="6" type="noConversion"/>
  </si>
  <si>
    <t xml:space="preserve"> 자료 : 신재생에너지과</t>
    <phoneticPr fontId="6" type="noConversion"/>
  </si>
  <si>
    <t>Source : Maritime Harbor Division</t>
    <phoneticPr fontId="6" type="noConversion"/>
  </si>
  <si>
    <t xml:space="preserve">        구분
연도별
읍면별</t>
    <phoneticPr fontId="5" type="noConversion"/>
  </si>
  <si>
    <t xml:space="preserve">       구분
연도별
읍면별</t>
    <phoneticPr fontId="6" type="noConversion"/>
  </si>
  <si>
    <t xml:space="preserve">       구분
연도별
읍면별</t>
    <phoneticPr fontId="6" type="noConversion"/>
  </si>
  <si>
    <t xml:space="preserve">         구분
연도별
읍면별</t>
    <phoneticPr fontId="5" type="noConversion"/>
  </si>
  <si>
    <t xml:space="preserve">     구분
연도별      읍면별</t>
    <phoneticPr fontId="5" type="noConversion"/>
  </si>
  <si>
    <r>
      <t xml:space="preserve">7. 공공하수처리시설  </t>
    </r>
    <r>
      <rPr>
        <b/>
        <sz val="12"/>
        <rFont val="굴림"/>
        <family val="3"/>
        <charset val="129"/>
      </rPr>
      <t>Sewerage Plant</t>
    </r>
    <phoneticPr fontId="6" type="noConversion"/>
  </si>
  <si>
    <t xml:space="preserve"> </t>
    <phoneticPr fontId="6" type="noConversion"/>
  </si>
  <si>
    <t xml:space="preserve">    구분
연도별
읍면별</t>
    <phoneticPr fontId="6" type="noConversion"/>
  </si>
  <si>
    <t>시설명
(하수/마을)
Plant name</t>
    <phoneticPr fontId="6" type="noConversion"/>
  </si>
  <si>
    <t>소재지
loca-tion</t>
    <phoneticPr fontId="6" type="noConversion"/>
  </si>
  <si>
    <t>시설용량(㎥/일)
 Intended capacity (㎥/day)</t>
    <phoneticPr fontId="6" type="noConversion"/>
  </si>
  <si>
    <t>처리량(㎥/일)
Actual capacity</t>
    <phoneticPr fontId="6" type="noConversion"/>
  </si>
  <si>
    <t>처리방법
Treatment method</t>
    <phoneticPr fontId="6" type="noConversion"/>
  </si>
  <si>
    <t>연계처리량(㎥/일)(하수/마을)
Related treatment capacity</t>
    <phoneticPr fontId="6" type="noConversion"/>
  </si>
  <si>
    <t>가동개시일
Operation start</t>
    <phoneticPr fontId="6" type="noConversion"/>
  </si>
  <si>
    <t>사업비(백만원)
Operation expense (Million won)</t>
    <phoneticPr fontId="6" type="noConversion"/>
  </si>
  <si>
    <t>운영주체
Types of Operating Institutuion</t>
    <phoneticPr fontId="6" type="noConversion"/>
  </si>
  <si>
    <t>방류수
소독방법
Disinfection by</t>
    <phoneticPr fontId="6" type="noConversion"/>
  </si>
  <si>
    <t>방류수역
Waters of disposal</t>
    <phoneticPr fontId="6" type="noConversion"/>
  </si>
  <si>
    <t>계
Total</t>
    <phoneticPr fontId="6" type="noConversion"/>
  </si>
  <si>
    <t>물리적
Mechanical</t>
    <phoneticPr fontId="6" type="noConversion"/>
  </si>
  <si>
    <t>생물학적
Biological</t>
    <phoneticPr fontId="6" type="noConversion"/>
  </si>
  <si>
    <t>고도
Advanced</t>
    <phoneticPr fontId="6" type="noConversion"/>
  </si>
  <si>
    <t>계
Total</t>
    <phoneticPr fontId="6" type="noConversion"/>
  </si>
  <si>
    <t>생물학적
Biological</t>
    <phoneticPr fontId="6" type="noConversion"/>
  </si>
  <si>
    <t>고도
Advanced</t>
    <phoneticPr fontId="6" type="noConversion"/>
  </si>
  <si>
    <t>분뇨
Counted</t>
    <phoneticPr fontId="6" type="noConversion"/>
  </si>
  <si>
    <t>축산
Stock Raising</t>
    <phoneticPr fontId="6" type="noConversion"/>
  </si>
  <si>
    <t>침출수
Leachate</t>
    <phoneticPr fontId="6" type="noConversion"/>
  </si>
  <si>
    <t>기타
Others</t>
    <phoneticPr fontId="6" type="noConversion"/>
  </si>
  <si>
    <t>지류
Branch stream</t>
    <phoneticPr fontId="6" type="noConversion"/>
  </si>
  <si>
    <t>본류
Main stream</t>
    <phoneticPr fontId="6" type="noConversion"/>
  </si>
  <si>
    <t>수계
River system</t>
    <phoneticPr fontId="6" type="noConversion"/>
  </si>
  <si>
    <t>신안군</t>
    <phoneticPr fontId="6" type="noConversion"/>
  </si>
  <si>
    <t>지도읍</t>
  </si>
  <si>
    <t>지도</t>
  </si>
  <si>
    <t xml:space="preserve">지도읍 해제지도로 1237-21   </t>
    <phoneticPr fontId="2" type="noConversion"/>
  </si>
  <si>
    <t>KSBNR</t>
  </si>
  <si>
    <t>자체</t>
    <phoneticPr fontId="2" type="noConversion"/>
  </si>
  <si>
    <t>UV</t>
  </si>
  <si>
    <t>서해</t>
    <phoneticPr fontId="2" type="noConversion"/>
  </si>
  <si>
    <t>압해읍</t>
  </si>
  <si>
    <t>압해</t>
  </si>
  <si>
    <t xml:space="preserve">압해읍 수련태도길 128-37 </t>
    <phoneticPr fontId="2" type="noConversion"/>
  </si>
  <si>
    <t>JASSFR</t>
  </si>
  <si>
    <t>자체</t>
    <phoneticPr fontId="2" type="noConversion"/>
  </si>
  <si>
    <t>서해</t>
    <phoneticPr fontId="2" type="noConversion"/>
  </si>
  <si>
    <t>중촌</t>
  </si>
  <si>
    <t xml:space="preserve">압해읍 복룡리 121-9 </t>
  </si>
  <si>
    <t>토양피복형접촉산화</t>
  </si>
  <si>
    <t>자체</t>
    <phoneticPr fontId="2" type="noConversion"/>
  </si>
  <si>
    <t>증도면</t>
  </si>
  <si>
    <t>증동</t>
  </si>
  <si>
    <t xml:space="preserve">증도면 증동리 1966-3 </t>
  </si>
  <si>
    <t>OAM</t>
  </si>
  <si>
    <t>서해</t>
    <phoneticPr fontId="2" type="noConversion"/>
  </si>
  <si>
    <t>우전</t>
  </si>
  <si>
    <t xml:space="preserve">증도면 우전리 77 </t>
  </si>
  <si>
    <t>오존</t>
  </si>
  <si>
    <t>임자면</t>
  </si>
  <si>
    <t>임자</t>
  </si>
  <si>
    <t xml:space="preserve">임자면 진리길 32-58   </t>
    <phoneticPr fontId="2" type="noConversion"/>
  </si>
  <si>
    <t>전장</t>
    <phoneticPr fontId="2" type="noConversion"/>
  </si>
  <si>
    <t xml:space="preserve"> 임자면 도찬리 213-4외 1 </t>
    <phoneticPr fontId="2" type="noConversion"/>
  </si>
  <si>
    <t>FNR</t>
  </si>
  <si>
    <t>자은면</t>
  </si>
  <si>
    <t>구영</t>
  </si>
  <si>
    <t xml:space="preserve">자은면 구영리 1209-1 </t>
  </si>
  <si>
    <t>백길</t>
  </si>
  <si>
    <t>자은면 유각 847-1</t>
  </si>
  <si>
    <t>유동상담체</t>
  </si>
  <si>
    <t>비금면</t>
  </si>
  <si>
    <t>덕산</t>
  </si>
  <si>
    <t>비금면 덕산리 137-40</t>
  </si>
  <si>
    <t>간헐포기식 산화구</t>
  </si>
  <si>
    <t>용소</t>
  </si>
  <si>
    <t xml:space="preserve">비금면 용소리 489 </t>
    <phoneticPr fontId="2" type="noConversion"/>
  </si>
  <si>
    <t>도고</t>
  </si>
  <si>
    <t>비금면 비금북부길 1125</t>
  </si>
  <si>
    <t>자체</t>
  </si>
  <si>
    <t>서해</t>
  </si>
  <si>
    <t>내월</t>
  </si>
  <si>
    <t xml:space="preserve">비금면 내월리 1073-3 </t>
  </si>
  <si>
    <t>염소</t>
  </si>
  <si>
    <t>도초면</t>
  </si>
  <si>
    <t>화도</t>
  </si>
  <si>
    <t xml:space="preserve">도초면 발매리 1382-5 </t>
  </si>
  <si>
    <t>APB-SBR</t>
  </si>
  <si>
    <t>나박포</t>
  </si>
  <si>
    <t xml:space="preserve">도초면 수항리 1477-3 </t>
  </si>
  <si>
    <t>시목</t>
  </si>
  <si>
    <t>도초면 오류리 965-2</t>
  </si>
  <si>
    <t>수다</t>
    <phoneticPr fontId="2" type="noConversion"/>
  </si>
  <si>
    <t>도초면 도초북길 172</t>
    <phoneticPr fontId="2" type="noConversion"/>
  </si>
  <si>
    <t>돈목</t>
  </si>
  <si>
    <t xml:space="preserve">도초면 우이도리 883-1 </t>
  </si>
  <si>
    <t>흑산면</t>
  </si>
  <si>
    <t>흑산</t>
  </si>
  <si>
    <t xml:space="preserve">흑산면 흑산일주로 72   </t>
    <phoneticPr fontId="2" type="noConversion"/>
  </si>
  <si>
    <t>선회와류식 SBR</t>
  </si>
  <si>
    <t>홍도1</t>
  </si>
  <si>
    <t xml:space="preserve">흑산면 홍도리 94-9 </t>
  </si>
  <si>
    <t>BSTS-II</t>
  </si>
  <si>
    <t>홍도2</t>
  </si>
  <si>
    <t xml:space="preserve">흑산면 홍도리 80-16 </t>
  </si>
  <si>
    <t>3단접촉폭기</t>
  </si>
  <si>
    <t>UV</t>
    <phoneticPr fontId="2" type="noConversion"/>
  </si>
  <si>
    <t>다물도</t>
  </si>
  <si>
    <t xml:space="preserve">흑산면 다물도리 98-1 </t>
  </si>
  <si>
    <t>수리</t>
  </si>
  <si>
    <t>흑산면 수리 182</t>
  </si>
  <si>
    <t>BRC</t>
  </si>
  <si>
    <t>가거도</t>
  </si>
  <si>
    <t xml:space="preserve">흑산면 가거도리 582-21 </t>
  </si>
  <si>
    <t>분리막</t>
  </si>
  <si>
    <t>사리1</t>
  </si>
  <si>
    <t>흑산면 사리 89</t>
    <phoneticPr fontId="2" type="noConversion"/>
  </si>
  <si>
    <t>토양식오수정화법</t>
  </si>
  <si>
    <t>오리</t>
  </si>
  <si>
    <t>흑산면 오리 27-3</t>
  </si>
  <si>
    <t>심리</t>
  </si>
  <si>
    <t>흑산면 심리 14</t>
  </si>
  <si>
    <t>혐기성접촉포기</t>
  </si>
  <si>
    <t>장도</t>
  </si>
  <si>
    <t xml:space="preserve">흑산면 비리 산107-4 </t>
  </si>
  <si>
    <t>도목</t>
  </si>
  <si>
    <t xml:space="preserve">흑산면 오리 240-18 </t>
  </si>
  <si>
    <t>사리2</t>
  </si>
  <si>
    <t>흑산면 사리 89</t>
  </si>
  <si>
    <t>하의면</t>
  </si>
  <si>
    <t>곰실</t>
    <phoneticPr fontId="2" type="noConversion"/>
  </si>
  <si>
    <t xml:space="preserve">하의면 웅곡리 242-31 </t>
  </si>
  <si>
    <t>오폐수 고도처리, FNR</t>
  </si>
  <si>
    <t>서해</t>
    <phoneticPr fontId="2" type="noConversion"/>
  </si>
  <si>
    <t>후광</t>
  </si>
  <si>
    <t xml:space="preserve">하의면 후광리 645-10 </t>
  </si>
  <si>
    <t>대리(하의면)</t>
  </si>
  <si>
    <t>하의면 대리 570-10</t>
  </si>
  <si>
    <t>KHBNR</t>
  </si>
  <si>
    <t>UV</t>
    <phoneticPr fontId="23" type="noConversion"/>
  </si>
  <si>
    <t>종남</t>
  </si>
  <si>
    <t xml:space="preserve">하의면 후광리 63-2 </t>
  </si>
  <si>
    <t>신도</t>
  </si>
  <si>
    <t>하의면 능산리 1035-2</t>
  </si>
  <si>
    <t>신의면</t>
  </si>
  <si>
    <t>모농</t>
  </si>
  <si>
    <t>신의면 상태동리 614-2</t>
  </si>
  <si>
    <t>DBS</t>
  </si>
  <si>
    <t>장산면</t>
  </si>
  <si>
    <t>대리</t>
  </si>
  <si>
    <t>장산면 도창리 945-4</t>
  </si>
  <si>
    <t>안좌면</t>
  </si>
  <si>
    <t>읍동</t>
  </si>
  <si>
    <t xml:space="preserve">안좌면 읍동리 373-2 </t>
  </si>
  <si>
    <t>팔금면</t>
  </si>
  <si>
    <t>읍리</t>
  </si>
  <si>
    <t xml:space="preserve">팔금면 읍리 504-1 </t>
  </si>
  <si>
    <t>암태면</t>
  </si>
  <si>
    <t>장단고</t>
  </si>
  <si>
    <t xml:space="preserve">암태면 단고리 517 </t>
  </si>
  <si>
    <t>자료 : 상하수도사업소</t>
    <phoneticPr fontId="6" type="noConversion"/>
  </si>
  <si>
    <t>Source : Waterworks Office</t>
    <phoneticPr fontId="6" type="noConversion"/>
  </si>
  <si>
    <t xml:space="preserve"> 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</si>
</sst>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);[Red]\(#,##0\)"/>
    <numFmt numFmtId="178" formatCode="_-* #,##0_-;&quot;₩&quot;\!\-* #,##0_-;_-* &quot;-&quot;_-;_-@_-"/>
    <numFmt numFmtId="179" formatCode="_-* #,##0.00_-;&quot;₩&quot;\!\-* #,##0.00_-;_-* &quot;-&quot;_-;_-@_-"/>
    <numFmt numFmtId="180" formatCode="0.0_);[Red]\(0.0\)"/>
    <numFmt numFmtId="181" formatCode="0.0_ "/>
    <numFmt numFmtId="182" formatCode="_-* #,##0.0_-;&quot;₩&quot;\!\-* #,##0.0_-;_-* &quot;-&quot;_-;_-@_-"/>
    <numFmt numFmtId="183" formatCode="#,##0.000_);[Red]\(#,##0.000\)"/>
    <numFmt numFmtId="184" formatCode="0.000_);[Red]\(0.000\)"/>
    <numFmt numFmtId="185" formatCode="#,##0.0"/>
    <numFmt numFmtId="186" formatCode="_-* #,##0.0_-;\-* #,##0.0_-;_-* &quot;-&quot;?_-;_-@_-"/>
    <numFmt numFmtId="187" formatCode="yyyy\-mm\-dd"/>
    <numFmt numFmtId="188" formatCode="#,##0.0_ "/>
  </numFmts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b/>
      <sz val="12"/>
      <color theme="1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11"/>
      <name val="돋움"/>
      <family val="3"/>
      <charset val="129"/>
    </font>
    <font>
      <b/>
      <sz val="10"/>
      <name val="굴림"/>
      <family val="3"/>
      <charset val="129"/>
    </font>
    <font>
      <b/>
      <sz val="12"/>
      <name val="굴림"/>
      <family val="3"/>
      <charset val="129"/>
    </font>
    <font>
      <sz val="10"/>
      <name val="HY중고딕"/>
      <family val="1"/>
      <charset val="129"/>
    </font>
    <font>
      <b/>
      <sz val="12"/>
      <color rgb="FFFF0000"/>
      <name val="굴림"/>
      <family val="3"/>
      <charset val="129"/>
    </font>
    <font>
      <sz val="9"/>
      <color indexed="8"/>
      <name val="굴림"/>
      <family val="3"/>
      <charset val="129"/>
    </font>
    <font>
      <sz val="8"/>
      <name val="맑은 고딕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9"/>
      <name val="굴림"/>
      <family val="3"/>
      <charset val="129"/>
    </font>
    <font>
      <sz val="10"/>
      <name val="맑은 고딕"/>
      <family val="3"/>
      <charset val="129"/>
    </font>
    <font>
      <sz val="11"/>
      <name val="굴림체"/>
      <family val="3"/>
      <charset val="129"/>
    </font>
    <font>
      <b/>
      <sz val="11"/>
      <color indexed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9"/>
      <name val="dotum"/>
      <family val="3"/>
      <charset val="129"/>
    </font>
    <font>
      <sz val="11"/>
      <color indexed="8"/>
      <name val="맑은 고딕"/>
      <family val="2"/>
      <scheme val="minor"/>
    </font>
    <font>
      <sz val="9"/>
      <color theme="1"/>
      <name val="dotum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10" fillId="0" borderId="0">
      <alignment vertical="center"/>
    </xf>
    <xf numFmtId="0" fontId="21" fillId="0" borderId="0"/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41" fontId="10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</cellStyleXfs>
  <cellXfs count="304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41" fontId="9" fillId="0" borderId="6" xfId="2" applyFont="1" applyFill="1" applyBorder="1" applyAlignment="1">
      <alignment horizontal="center" vertical="center"/>
    </xf>
    <xf numFmtId="41" fontId="9" fillId="0" borderId="7" xfId="2" applyFont="1" applyBorder="1" applyAlignment="1">
      <alignment horizontal="center" vertical="center"/>
    </xf>
    <xf numFmtId="41" fontId="9" fillId="0" borderId="7" xfId="2" applyFont="1" applyFill="1" applyBorder="1" applyAlignment="1">
      <alignment horizontal="center" vertical="center"/>
    </xf>
    <xf numFmtId="41" fontId="9" fillId="0" borderId="8" xfId="2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1" fontId="9" fillId="3" borderId="6" xfId="2" applyFont="1" applyFill="1" applyBorder="1" applyAlignment="1">
      <alignment horizontal="center" vertical="center"/>
    </xf>
    <xf numFmtId="41" fontId="9" fillId="3" borderId="7" xfId="2" applyFont="1" applyFill="1" applyBorder="1" applyAlignment="1">
      <alignment horizontal="center" vertical="center"/>
    </xf>
    <xf numFmtId="41" fontId="9" fillId="0" borderId="8" xfId="2" applyFont="1" applyFill="1" applyBorder="1" applyAlignment="1">
      <alignment horizontal="right" vertical="center"/>
    </xf>
    <xf numFmtId="0" fontId="11" fillId="4" borderId="5" xfId="1" applyFont="1" applyFill="1" applyBorder="1" applyAlignment="1">
      <alignment horizontal="center" vertical="center"/>
    </xf>
    <xf numFmtId="41" fontId="11" fillId="4" borderId="6" xfId="2" applyFont="1" applyFill="1" applyBorder="1" applyAlignment="1">
      <alignment horizontal="center" vertical="center"/>
    </xf>
    <xf numFmtId="41" fontId="11" fillId="4" borderId="7" xfId="2" applyFont="1" applyFill="1" applyBorder="1" applyAlignment="1">
      <alignment horizontal="center" vertical="center"/>
    </xf>
    <xf numFmtId="41" fontId="11" fillId="4" borderId="8" xfId="2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41" fontId="9" fillId="5" borderId="6" xfId="2" applyFont="1" applyFill="1" applyBorder="1" applyAlignment="1">
      <alignment horizontal="center" vertical="center"/>
    </xf>
    <xf numFmtId="41" fontId="9" fillId="5" borderId="7" xfId="2" applyFont="1" applyFill="1" applyBorder="1" applyAlignment="1">
      <alignment horizontal="center" vertical="center"/>
    </xf>
    <xf numFmtId="41" fontId="9" fillId="5" borderId="8" xfId="2" applyFont="1" applyFill="1" applyBorder="1" applyAlignment="1">
      <alignment horizontal="center" vertical="center"/>
    </xf>
    <xf numFmtId="41" fontId="4" fillId="0" borderId="0" xfId="1" applyNumberFormat="1" applyFont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41" fontId="9" fillId="5" borderId="10" xfId="2" applyFont="1" applyFill="1" applyBorder="1" applyAlignment="1">
      <alignment horizontal="center" vertical="center"/>
    </xf>
    <xf numFmtId="41" fontId="9" fillId="5" borderId="11" xfId="2" applyFont="1" applyFill="1" applyBorder="1" applyAlignment="1">
      <alignment horizontal="center" vertical="center"/>
    </xf>
    <xf numFmtId="41" fontId="9" fillId="5" borderId="12" xfId="2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41" fontId="9" fillId="0" borderId="6" xfId="3" applyFont="1" applyBorder="1" applyAlignment="1">
      <alignment horizontal="right" vertical="center"/>
    </xf>
    <xf numFmtId="41" fontId="9" fillId="0" borderId="7" xfId="3" applyFont="1" applyBorder="1" applyAlignment="1">
      <alignment horizontal="right" vertical="center"/>
    </xf>
    <xf numFmtId="41" fontId="9" fillId="0" borderId="8" xfId="3" applyFont="1" applyBorder="1" applyAlignment="1">
      <alignment horizontal="right" vertical="center"/>
    </xf>
    <xf numFmtId="41" fontId="9" fillId="0" borderId="6" xfId="3" applyFont="1" applyFill="1" applyBorder="1" applyAlignment="1">
      <alignment horizontal="right" vertical="center"/>
    </xf>
    <xf numFmtId="41" fontId="9" fillId="0" borderId="7" xfId="3" applyFont="1" applyFill="1" applyBorder="1" applyAlignment="1">
      <alignment horizontal="right" vertical="center"/>
    </xf>
    <xf numFmtId="41" fontId="9" fillId="0" borderId="8" xfId="3" applyFont="1" applyFill="1" applyBorder="1" applyAlignment="1">
      <alignment horizontal="right" vertical="center"/>
    </xf>
    <xf numFmtId="41" fontId="11" fillId="4" borderId="6" xfId="3" applyFont="1" applyFill="1" applyBorder="1" applyAlignment="1">
      <alignment horizontal="right" vertical="center"/>
    </xf>
    <xf numFmtId="41" fontId="11" fillId="4" borderId="7" xfId="3" applyFont="1" applyFill="1" applyBorder="1" applyAlignment="1">
      <alignment horizontal="right" vertical="center"/>
    </xf>
    <xf numFmtId="41" fontId="11" fillId="4" borderId="8" xfId="3" applyFont="1" applyFill="1" applyBorder="1" applyAlignment="1">
      <alignment horizontal="right" vertical="center"/>
    </xf>
    <xf numFmtId="41" fontId="9" fillId="5" borderId="6" xfId="3" applyFont="1" applyFill="1" applyBorder="1" applyAlignment="1">
      <alignment horizontal="center" vertical="center"/>
    </xf>
    <xf numFmtId="41" fontId="9" fillId="5" borderId="7" xfId="3" applyFont="1" applyFill="1" applyBorder="1" applyAlignment="1">
      <alignment horizontal="right" vertical="center"/>
    </xf>
    <xf numFmtId="41" fontId="9" fillId="5" borderId="8" xfId="3" applyFont="1" applyFill="1" applyBorder="1" applyAlignment="1">
      <alignment horizontal="right" vertical="center"/>
    </xf>
    <xf numFmtId="41" fontId="9" fillId="5" borderId="10" xfId="3" applyFont="1" applyFill="1" applyBorder="1" applyAlignment="1">
      <alignment horizontal="center" vertical="center"/>
    </xf>
    <xf numFmtId="41" fontId="9" fillId="5" borderId="11" xfId="3" applyFont="1" applyFill="1" applyBorder="1" applyAlignment="1">
      <alignment horizontal="right" vertical="center"/>
    </xf>
    <xf numFmtId="41" fontId="9" fillId="5" borderId="12" xfId="3" applyFont="1" applyFill="1" applyBorder="1" applyAlignment="1">
      <alignment horizontal="right" vertical="center"/>
    </xf>
    <xf numFmtId="41" fontId="8" fillId="0" borderId="0" xfId="1" applyNumberFormat="1" applyFont="1" applyAlignment="1">
      <alignment horizontal="left" vertical="center"/>
    </xf>
    <xf numFmtId="0" fontId="13" fillId="0" borderId="0" xfId="4" applyFont="1" applyFill="1" applyBorder="1" applyAlignment="1">
      <alignment vertical="center"/>
    </xf>
    <xf numFmtId="0" fontId="3" fillId="0" borderId="0" xfId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Alignment="1"/>
    <xf numFmtId="0" fontId="9" fillId="0" borderId="16" xfId="1" applyFont="1" applyFill="1" applyBorder="1" applyAlignment="1">
      <alignment horizontal="center" vertical="center"/>
    </xf>
    <xf numFmtId="176" fontId="9" fillId="0" borderId="17" xfId="5" applyNumberFormat="1" applyFont="1" applyFill="1" applyBorder="1" applyAlignment="1">
      <alignment horizontal="center" vertical="center"/>
    </xf>
    <xf numFmtId="176" fontId="9" fillId="0" borderId="18" xfId="5" applyNumberFormat="1" applyFont="1" applyFill="1" applyBorder="1" applyAlignment="1">
      <alignment horizontal="center" vertical="center"/>
    </xf>
    <xf numFmtId="176" fontId="9" fillId="0" borderId="19" xfId="5" applyNumberFormat="1" applyFont="1" applyFill="1" applyBorder="1" applyAlignment="1">
      <alignment horizontal="center" vertical="center"/>
    </xf>
    <xf numFmtId="2" fontId="3" fillId="0" borderId="0" xfId="1" applyNumberFormat="1" applyAlignment="1"/>
    <xf numFmtId="176" fontId="9" fillId="0" borderId="6" xfId="5" applyNumberFormat="1" applyFont="1" applyFill="1" applyBorder="1" applyAlignment="1">
      <alignment horizontal="center" vertical="center"/>
    </xf>
    <xf numFmtId="176" fontId="9" fillId="0" borderId="7" xfId="5" applyNumberFormat="1" applyFont="1" applyFill="1" applyBorder="1" applyAlignment="1">
      <alignment horizontal="center" vertical="center"/>
    </xf>
    <xf numFmtId="176" fontId="9" fillId="0" borderId="8" xfId="5" applyNumberFormat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176" fontId="11" fillId="6" borderId="21" xfId="5" applyNumberFormat="1" applyFont="1" applyFill="1" applyBorder="1" applyAlignment="1">
      <alignment horizontal="center" vertical="center"/>
    </xf>
    <xf numFmtId="176" fontId="11" fillId="6" borderId="22" xfId="5" applyNumberFormat="1" applyFont="1" applyFill="1" applyBorder="1" applyAlignment="1">
      <alignment horizontal="center" vertical="center"/>
    </xf>
    <xf numFmtId="176" fontId="11" fillId="6" borderId="23" xfId="5" applyNumberFormat="1" applyFont="1" applyFill="1" applyBorder="1" applyAlignment="1">
      <alignment horizontal="center" vertical="center"/>
    </xf>
    <xf numFmtId="0" fontId="9" fillId="0" borderId="0" xfId="1" applyFont="1" applyAlignment="1"/>
    <xf numFmtId="177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177" fontId="8" fillId="2" borderId="3" xfId="1" applyNumberFormat="1" applyFont="1" applyFill="1" applyBorder="1" applyAlignment="1">
      <alignment horizontal="center" vertical="center" wrapText="1"/>
    </xf>
    <xf numFmtId="0" fontId="18" fillId="7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179" fontId="8" fillId="0" borderId="6" xfId="6" applyNumberFormat="1" applyFont="1" applyFill="1" applyBorder="1" applyAlignment="1">
      <alignment horizontal="right" vertical="center"/>
    </xf>
    <xf numFmtId="178" fontId="8" fillId="0" borderId="7" xfId="6" applyNumberFormat="1" applyFont="1" applyFill="1" applyBorder="1" applyAlignment="1">
      <alignment horizontal="right" vertical="center"/>
    </xf>
    <xf numFmtId="179" fontId="8" fillId="0" borderId="7" xfId="6" applyNumberFormat="1" applyFont="1" applyFill="1" applyBorder="1" applyAlignment="1">
      <alignment horizontal="right" vertical="center" shrinkToFit="1"/>
    </xf>
    <xf numFmtId="180" fontId="8" fillId="0" borderId="7" xfId="6" applyNumberFormat="1" applyFont="1" applyFill="1" applyBorder="1" applyAlignment="1">
      <alignment horizontal="right" vertical="center"/>
    </xf>
    <xf numFmtId="179" fontId="8" fillId="0" borderId="7" xfId="6" applyNumberFormat="1" applyFont="1" applyFill="1" applyBorder="1" applyAlignment="1">
      <alignment horizontal="right" vertical="center"/>
    </xf>
    <xf numFmtId="41" fontId="8" fillId="0" borderId="7" xfId="6" applyNumberFormat="1" applyFont="1" applyFill="1" applyBorder="1" applyAlignment="1">
      <alignment horizontal="right" vertical="center" shrinkToFit="1"/>
    </xf>
    <xf numFmtId="41" fontId="8" fillId="0" borderId="7" xfId="6" applyNumberFormat="1" applyFont="1" applyFill="1" applyBorder="1" applyAlignment="1">
      <alignment horizontal="right" vertical="center"/>
    </xf>
    <xf numFmtId="41" fontId="8" fillId="0" borderId="8" xfId="6" applyNumberFormat="1" applyFont="1" applyFill="1" applyBorder="1" applyAlignment="1">
      <alignment horizontal="right" vertical="center"/>
    </xf>
    <xf numFmtId="181" fontId="4" fillId="0" borderId="0" xfId="1" applyNumberFormat="1" applyFont="1" applyAlignment="1">
      <alignment horizontal="right" vertical="center"/>
    </xf>
    <xf numFmtId="182" fontId="8" fillId="0" borderId="7" xfId="6" applyNumberFormat="1" applyFont="1" applyFill="1" applyBorder="1" applyAlignment="1">
      <alignment horizontal="right" vertical="center"/>
    </xf>
    <xf numFmtId="181" fontId="4" fillId="0" borderId="0" xfId="1" applyNumberFormat="1" applyFont="1" applyFill="1" applyAlignment="1">
      <alignment horizontal="right" vertical="center"/>
    </xf>
    <xf numFmtId="0" fontId="19" fillId="6" borderId="5" xfId="1" applyFont="1" applyFill="1" applyBorder="1" applyAlignment="1">
      <alignment horizontal="center" vertical="center"/>
    </xf>
    <xf numFmtId="179" fontId="19" fillId="4" borderId="6" xfId="6" applyNumberFormat="1" applyFont="1" applyFill="1" applyBorder="1" applyAlignment="1">
      <alignment horizontal="right" vertical="center"/>
    </xf>
    <xf numFmtId="178" fontId="19" fillId="4" borderId="7" xfId="6" applyNumberFormat="1" applyFont="1" applyFill="1" applyBorder="1" applyAlignment="1">
      <alignment horizontal="right" vertical="center"/>
    </xf>
    <xf numFmtId="179" fontId="19" fillId="4" borderId="7" xfId="6" applyNumberFormat="1" applyFont="1" applyFill="1" applyBorder="1" applyAlignment="1">
      <alignment horizontal="right" vertical="center"/>
    </xf>
    <xf numFmtId="182" fontId="19" fillId="4" borderId="7" xfId="6" applyNumberFormat="1" applyFont="1" applyFill="1" applyBorder="1" applyAlignment="1">
      <alignment horizontal="right" vertical="center"/>
    </xf>
    <xf numFmtId="41" fontId="19" fillId="4" borderId="7" xfId="6" applyNumberFormat="1" applyFont="1" applyFill="1" applyBorder="1" applyAlignment="1">
      <alignment horizontal="right" vertical="center"/>
    </xf>
    <xf numFmtId="41" fontId="19" fillId="4" borderId="8" xfId="6" applyNumberFormat="1" applyFont="1" applyFill="1" applyBorder="1" applyAlignment="1">
      <alignment horizontal="right" vertical="center"/>
    </xf>
    <xf numFmtId="179" fontId="8" fillId="5" borderId="7" xfId="6" applyNumberFormat="1" applyFont="1" applyFill="1" applyBorder="1" applyAlignment="1">
      <alignment horizontal="center" vertical="center"/>
    </xf>
    <xf numFmtId="180" fontId="8" fillId="5" borderId="7" xfId="6" applyNumberFormat="1" applyFont="1" applyFill="1" applyBorder="1" applyAlignment="1">
      <alignment horizontal="right" vertical="center"/>
    </xf>
    <xf numFmtId="178" fontId="8" fillId="5" borderId="7" xfId="6" applyFont="1" applyFill="1" applyBorder="1" applyAlignment="1">
      <alignment horizontal="right" vertical="center"/>
    </xf>
    <xf numFmtId="179" fontId="8" fillId="5" borderId="7" xfId="6" applyNumberFormat="1" applyFont="1" applyFill="1" applyBorder="1" applyAlignment="1">
      <alignment horizontal="right" vertical="center"/>
    </xf>
    <xf numFmtId="41" fontId="8" fillId="5" borderId="7" xfId="6" applyNumberFormat="1" applyFont="1" applyFill="1" applyBorder="1" applyAlignment="1">
      <alignment horizontal="right" vertical="center"/>
    </xf>
    <xf numFmtId="41" fontId="8" fillId="5" borderId="8" xfId="6" applyNumberFormat="1" applyFont="1" applyFill="1" applyBorder="1" applyAlignment="1">
      <alignment horizontal="right" vertical="center"/>
    </xf>
    <xf numFmtId="179" fontId="8" fillId="5" borderId="11" xfId="6" applyNumberFormat="1" applyFont="1" applyFill="1" applyBorder="1" applyAlignment="1">
      <alignment horizontal="center" vertical="center"/>
    </xf>
    <xf numFmtId="180" fontId="8" fillId="5" borderId="11" xfId="6" applyNumberFormat="1" applyFont="1" applyFill="1" applyBorder="1" applyAlignment="1">
      <alignment horizontal="right" vertical="center"/>
    </xf>
    <xf numFmtId="178" fontId="8" fillId="5" borderId="11" xfId="6" applyFont="1" applyFill="1" applyBorder="1" applyAlignment="1">
      <alignment horizontal="right" vertical="center"/>
    </xf>
    <xf numFmtId="179" fontId="8" fillId="5" borderId="11" xfId="6" applyNumberFormat="1" applyFont="1" applyFill="1" applyBorder="1" applyAlignment="1">
      <alignment horizontal="right" vertical="center"/>
    </xf>
    <xf numFmtId="41" fontId="8" fillId="5" borderId="11" xfId="6" applyNumberFormat="1" applyFont="1" applyFill="1" applyBorder="1" applyAlignment="1">
      <alignment horizontal="right" vertical="center"/>
    </xf>
    <xf numFmtId="41" fontId="8" fillId="5" borderId="12" xfId="6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9" fillId="2" borderId="28" xfId="1" applyFont="1" applyFill="1" applyBorder="1" applyAlignment="1">
      <alignment vertical="center" wrapText="1"/>
    </xf>
    <xf numFmtId="0" fontId="9" fillId="2" borderId="27" xfId="1" applyFont="1" applyFill="1" applyBorder="1" applyAlignment="1">
      <alignment horizontal="center" vertical="center" wrapText="1"/>
    </xf>
    <xf numFmtId="178" fontId="9" fillId="0" borderId="17" xfId="8" applyNumberFormat="1" applyFont="1" applyFill="1" applyBorder="1" applyAlignment="1">
      <alignment horizontal="right" vertical="center"/>
    </xf>
    <xf numFmtId="178" fontId="9" fillId="0" borderId="18" xfId="8" applyNumberFormat="1" applyFont="1" applyFill="1" applyBorder="1" applyAlignment="1">
      <alignment horizontal="right" vertical="center"/>
    </xf>
    <xf numFmtId="178" fontId="9" fillId="0" borderId="19" xfId="8" applyNumberFormat="1" applyFont="1" applyFill="1" applyBorder="1" applyAlignment="1">
      <alignment horizontal="right" vertical="center"/>
    </xf>
    <xf numFmtId="178" fontId="9" fillId="0" borderId="6" xfId="8" applyNumberFormat="1" applyFont="1" applyFill="1" applyBorder="1" applyAlignment="1">
      <alignment horizontal="right" vertical="center"/>
    </xf>
    <xf numFmtId="178" fontId="9" fillId="0" borderId="7" xfId="8" applyNumberFormat="1" applyFont="1" applyFill="1" applyBorder="1" applyAlignment="1">
      <alignment horizontal="right" vertical="center"/>
    </xf>
    <xf numFmtId="178" fontId="9" fillId="0" borderId="8" xfId="8" applyNumberFormat="1" applyFont="1" applyFill="1" applyBorder="1" applyAlignment="1">
      <alignment horizontal="right" vertical="center"/>
    </xf>
    <xf numFmtId="178" fontId="11" fillId="4" borderId="6" xfId="8" applyNumberFormat="1" applyFont="1" applyFill="1" applyBorder="1" applyAlignment="1">
      <alignment horizontal="right" vertical="center"/>
    </xf>
    <xf numFmtId="41" fontId="11" fillId="4" borderId="8" xfId="8" applyNumberFormat="1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 applyAlignment="1"/>
    <xf numFmtId="43" fontId="9" fillId="0" borderId="17" xfId="5" applyNumberFormat="1" applyFont="1" applyFill="1" applyBorder="1" applyAlignment="1">
      <alignment horizontal="center" vertical="center"/>
    </xf>
    <xf numFmtId="43" fontId="9" fillId="0" borderId="18" xfId="5" applyNumberFormat="1" applyFont="1" applyFill="1" applyBorder="1" applyAlignment="1">
      <alignment horizontal="center" vertical="center"/>
    </xf>
    <xf numFmtId="43" fontId="9" fillId="0" borderId="18" xfId="5" applyNumberFormat="1" applyFont="1" applyFill="1" applyBorder="1" applyAlignment="1">
      <alignment horizontal="center" vertical="center" shrinkToFit="1"/>
    </xf>
    <xf numFmtId="43" fontId="9" fillId="0" borderId="8" xfId="5" applyNumberFormat="1" applyFont="1" applyFill="1" applyBorder="1" applyAlignment="1">
      <alignment horizontal="center" vertical="center"/>
    </xf>
    <xf numFmtId="176" fontId="9" fillId="0" borderId="0" xfId="1" applyNumberFormat="1" applyFont="1" applyFill="1" applyAlignment="1">
      <alignment horizontal="center" vertical="center"/>
    </xf>
    <xf numFmtId="43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/>
    <xf numFmtId="0" fontId="3" fillId="0" borderId="0" xfId="1" applyFont="1" applyFill="1" applyAlignment="1"/>
    <xf numFmtId="43" fontId="9" fillId="0" borderId="6" xfId="5" applyNumberFormat="1" applyFont="1" applyFill="1" applyBorder="1" applyAlignment="1">
      <alignment horizontal="center" vertical="center"/>
    </xf>
    <xf numFmtId="43" fontId="9" fillId="0" borderId="7" xfId="5" applyNumberFormat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43" fontId="11" fillId="4" borderId="6" xfId="5" applyNumberFormat="1" applyFont="1" applyFill="1" applyBorder="1" applyAlignment="1">
      <alignment horizontal="center" vertical="center"/>
    </xf>
    <xf numFmtId="43" fontId="11" fillId="4" borderId="7" xfId="5" applyNumberFormat="1" applyFont="1" applyFill="1" applyBorder="1" applyAlignment="1">
      <alignment horizontal="center" vertical="center"/>
    </xf>
    <xf numFmtId="43" fontId="11" fillId="4" borderId="8" xfId="5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/>
    <xf numFmtId="0" fontId="22" fillId="0" borderId="0" xfId="1" applyFont="1" applyAlignment="1"/>
    <xf numFmtId="43" fontId="11" fillId="5" borderId="6" xfId="5" applyNumberFormat="1" applyFont="1" applyFill="1" applyBorder="1" applyAlignment="1">
      <alignment horizontal="center" vertical="center"/>
    </xf>
    <xf numFmtId="43" fontId="9" fillId="5" borderId="7" xfId="5" applyNumberFormat="1" applyFont="1" applyFill="1" applyBorder="1" applyAlignment="1">
      <alignment horizontal="center" vertical="center"/>
    </xf>
    <xf numFmtId="43" fontId="9" fillId="5" borderId="7" xfId="6" applyNumberFormat="1" applyFont="1" applyFill="1" applyBorder="1" applyAlignment="1">
      <alignment horizontal="center" vertical="center"/>
    </xf>
    <xf numFmtId="43" fontId="9" fillId="5" borderId="7" xfId="6" applyNumberFormat="1" applyFont="1" applyFill="1" applyBorder="1" applyAlignment="1">
      <alignment vertical="center"/>
    </xf>
    <xf numFmtId="43" fontId="9" fillId="5" borderId="7" xfId="11" applyNumberFormat="1" applyFont="1" applyFill="1" applyBorder="1" applyAlignment="1">
      <alignment vertical="center"/>
    </xf>
    <xf numFmtId="43" fontId="18" fillId="5" borderId="7" xfId="12" applyNumberFormat="1" applyFont="1" applyFill="1" applyBorder="1" applyAlignment="1">
      <alignment vertical="center"/>
    </xf>
    <xf numFmtId="43" fontId="18" fillId="5" borderId="7" xfId="11" applyNumberFormat="1" applyFont="1" applyFill="1" applyBorder="1" applyAlignment="1">
      <alignment vertical="center"/>
    </xf>
    <xf numFmtId="43" fontId="18" fillId="5" borderId="7" xfId="13" applyNumberFormat="1" applyFont="1" applyFill="1" applyBorder="1" applyAlignment="1">
      <alignment vertical="center"/>
    </xf>
    <xf numFmtId="43" fontId="18" fillId="5" borderId="7" xfId="14" applyNumberFormat="1" applyFont="1" applyFill="1" applyBorder="1" applyAlignment="1">
      <alignment vertical="center"/>
    </xf>
    <xf numFmtId="43" fontId="9" fillId="5" borderId="8" xfId="5" applyNumberFormat="1" applyFont="1" applyFill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83" fontId="9" fillId="0" borderId="0" xfId="1" applyNumberFormat="1" applyFont="1" applyAlignment="1">
      <alignment horizontal="center" vertical="center"/>
    </xf>
    <xf numFmtId="0" fontId="9" fillId="5" borderId="5" xfId="1" applyFont="1" applyFill="1" applyBorder="1" applyAlignment="1">
      <alignment horizontal="center" vertical="center" wrapText="1"/>
    </xf>
    <xf numFmtId="184" fontId="9" fillId="0" borderId="0" xfId="1" applyNumberFormat="1" applyFont="1" applyAlignment="1">
      <alignment horizontal="center" vertical="center"/>
    </xf>
    <xf numFmtId="0" fontId="9" fillId="5" borderId="9" xfId="1" applyFont="1" applyFill="1" applyBorder="1" applyAlignment="1">
      <alignment horizontal="center" vertical="center" wrapText="1"/>
    </xf>
    <xf numFmtId="43" fontId="11" fillId="5" borderId="10" xfId="5" applyNumberFormat="1" applyFont="1" applyFill="1" applyBorder="1" applyAlignment="1">
      <alignment horizontal="center" vertical="center"/>
    </xf>
    <xf numFmtId="43" fontId="9" fillId="5" borderId="11" xfId="5" applyNumberFormat="1" applyFont="1" applyFill="1" applyBorder="1" applyAlignment="1">
      <alignment horizontal="center" vertical="center"/>
    </xf>
    <xf numFmtId="43" fontId="9" fillId="5" borderId="11" xfId="6" applyNumberFormat="1" applyFont="1" applyFill="1" applyBorder="1" applyAlignment="1">
      <alignment horizontal="center" vertical="center"/>
    </xf>
    <xf numFmtId="43" fontId="9" fillId="5" borderId="11" xfId="6" applyNumberFormat="1" applyFont="1" applyFill="1" applyBorder="1" applyAlignment="1">
      <alignment vertical="center"/>
    </xf>
    <xf numFmtId="43" fontId="9" fillId="5" borderId="11" xfId="11" applyNumberFormat="1" applyFont="1" applyFill="1" applyBorder="1" applyAlignment="1">
      <alignment vertical="center"/>
    </xf>
    <xf numFmtId="43" fontId="18" fillId="5" borderId="11" xfId="12" applyNumberFormat="1" applyFont="1" applyFill="1" applyBorder="1" applyAlignment="1">
      <alignment vertical="center"/>
    </xf>
    <xf numFmtId="43" fontId="18" fillId="5" borderId="11" xfId="11" applyNumberFormat="1" applyFont="1" applyFill="1" applyBorder="1" applyAlignment="1">
      <alignment vertical="center"/>
    </xf>
    <xf numFmtId="43" fontId="18" fillId="5" borderId="11" xfId="14" applyNumberFormat="1" applyFont="1" applyFill="1" applyBorder="1" applyAlignment="1">
      <alignment vertical="center"/>
    </xf>
    <xf numFmtId="43" fontId="9" fillId="5" borderId="12" xfId="5" applyNumberFormat="1" applyFont="1" applyFill="1" applyBorder="1" applyAlignment="1">
      <alignment horizontal="center" vertical="center"/>
    </xf>
    <xf numFmtId="0" fontId="15" fillId="0" borderId="13" xfId="1" applyFont="1" applyBorder="1" applyAlignment="1">
      <alignment vertical="center"/>
    </xf>
    <xf numFmtId="0" fontId="15" fillId="0" borderId="13" xfId="1" applyFont="1" applyBorder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43" fontId="3" fillId="0" borderId="0" xfId="1" applyNumberFormat="1" applyFont="1" applyAlignment="1"/>
    <xf numFmtId="0" fontId="24" fillId="0" borderId="0" xfId="1" applyFont="1" applyAlignment="1">
      <alignment vertical="center"/>
    </xf>
    <xf numFmtId="0" fontId="24" fillId="0" borderId="0" xfId="1" applyFont="1" applyAlignment="1"/>
    <xf numFmtId="41" fontId="9" fillId="0" borderId="17" xfId="5" applyNumberFormat="1" applyFont="1" applyFill="1" applyBorder="1" applyAlignment="1">
      <alignment horizontal="center" vertical="center"/>
    </xf>
    <xf numFmtId="41" fontId="9" fillId="0" borderId="18" xfId="5" applyNumberFormat="1" applyFont="1" applyFill="1" applyBorder="1" applyAlignment="1">
      <alignment horizontal="center" vertical="center"/>
    </xf>
    <xf numFmtId="41" fontId="9" fillId="0" borderId="8" xfId="5" applyNumberFormat="1" applyFont="1" applyFill="1" applyBorder="1" applyAlignment="1">
      <alignment horizontal="center" vertical="center"/>
    </xf>
    <xf numFmtId="0" fontId="24" fillId="0" borderId="0" xfId="1" applyFont="1" applyFill="1" applyAlignment="1"/>
    <xf numFmtId="41" fontId="11" fillId="4" borderId="17" xfId="5" applyNumberFormat="1" applyFont="1" applyFill="1" applyBorder="1" applyAlignment="1">
      <alignment horizontal="center" vertical="center"/>
    </xf>
    <xf numFmtId="41" fontId="11" fillId="4" borderId="18" xfId="5" applyNumberFormat="1" applyFont="1" applyFill="1" applyBorder="1" applyAlignment="1">
      <alignment horizontal="center" vertical="center"/>
    </xf>
    <xf numFmtId="41" fontId="11" fillId="4" borderId="8" xfId="5" applyNumberFormat="1" applyFont="1" applyFill="1" applyBorder="1" applyAlignment="1">
      <alignment horizontal="center" vertical="center"/>
    </xf>
    <xf numFmtId="41" fontId="9" fillId="5" borderId="6" xfId="5" applyNumberFormat="1" applyFont="1" applyFill="1" applyBorder="1" applyAlignment="1">
      <alignment horizontal="center" vertical="center"/>
    </xf>
    <xf numFmtId="41" fontId="9" fillId="5" borderId="7" xfId="5" applyNumberFormat="1" applyFont="1" applyFill="1" applyBorder="1" applyAlignment="1">
      <alignment horizontal="center" vertical="center"/>
    </xf>
    <xf numFmtId="41" fontId="9" fillId="5" borderId="8" xfId="5" applyNumberFormat="1" applyFont="1" applyFill="1" applyBorder="1" applyAlignment="1">
      <alignment horizontal="center" vertical="center"/>
    </xf>
    <xf numFmtId="41" fontId="25" fillId="5" borderId="10" xfId="1" applyNumberFormat="1" applyFont="1" applyFill="1" applyBorder="1" applyAlignment="1">
      <alignment horizontal="center" vertical="center"/>
    </xf>
    <xf numFmtId="41" fontId="25" fillId="5" borderId="11" xfId="1" applyNumberFormat="1" applyFont="1" applyFill="1" applyBorder="1" applyAlignment="1">
      <alignment horizontal="center" vertical="center"/>
    </xf>
    <xf numFmtId="41" fontId="25" fillId="5" borderId="12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41" fontId="24" fillId="0" borderId="0" xfId="1" applyNumberFormat="1" applyFont="1" applyAlignment="1"/>
    <xf numFmtId="0" fontId="24" fillId="0" borderId="0" xfId="17" applyFont="1" applyAlignment="1"/>
    <xf numFmtId="0" fontId="8" fillId="2" borderId="3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8" fillId="0" borderId="13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5" fillId="0" borderId="13" xfId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9" fillId="2" borderId="14" xfId="1" applyFont="1" applyFill="1" applyBorder="1" applyAlignment="1">
      <alignment horizontal="left" vertical="center" wrapText="1"/>
    </xf>
    <xf numFmtId="0" fontId="9" fillId="2" borderId="15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left" vertical="center" wrapText="1"/>
    </xf>
    <xf numFmtId="0" fontId="8" fillId="2" borderId="24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17" fillId="7" borderId="3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right" vertical="center"/>
    </xf>
    <xf numFmtId="0" fontId="9" fillId="2" borderId="29" xfId="1" applyFont="1" applyFill="1" applyBorder="1" applyAlignment="1">
      <alignment horizontal="left" vertical="center" wrapText="1"/>
    </xf>
    <xf numFmtId="178" fontId="17" fillId="5" borderId="7" xfId="6" applyNumberFormat="1" applyFont="1" applyFill="1" applyBorder="1" applyAlignment="1">
      <alignment horizontal="center" vertical="center"/>
    </xf>
    <xf numFmtId="178" fontId="17" fillId="5" borderId="11" xfId="6" applyNumberFormat="1" applyFont="1" applyFill="1" applyBorder="1" applyAlignment="1">
      <alignment horizontal="center" vertical="center"/>
    </xf>
    <xf numFmtId="0" fontId="0" fillId="5" borderId="7" xfId="0" applyFill="1" applyBorder="1">
      <alignment vertical="center"/>
    </xf>
    <xf numFmtId="0" fontId="0" fillId="5" borderId="11" xfId="0" applyFill="1" applyBorder="1">
      <alignment vertical="center"/>
    </xf>
    <xf numFmtId="0" fontId="8" fillId="0" borderId="0" xfId="1" applyFont="1" applyBorder="1" applyAlignment="1">
      <alignment horizontal="right" vertical="center"/>
    </xf>
    <xf numFmtId="178" fontId="11" fillId="4" borderId="18" xfId="8" applyNumberFormat="1" applyFont="1" applyFill="1" applyBorder="1" applyAlignment="1">
      <alignment horizontal="right" vertical="center"/>
    </xf>
    <xf numFmtId="185" fontId="20" fillId="5" borderId="32" xfId="0" applyNumberFormat="1" applyFont="1" applyFill="1" applyBorder="1" applyAlignment="1">
      <alignment horizontal="right" vertical="center" wrapText="1" indent="1"/>
    </xf>
    <xf numFmtId="41" fontId="20" fillId="5" borderId="30" xfId="4" applyNumberFormat="1" applyFont="1" applyFill="1" applyBorder="1" applyAlignment="1">
      <alignment horizontal="right" vertical="center" wrapText="1" indent="1"/>
    </xf>
    <xf numFmtId="185" fontId="20" fillId="5" borderId="33" xfId="0" applyNumberFormat="1" applyFont="1" applyFill="1" applyBorder="1" applyAlignment="1">
      <alignment horizontal="right" vertical="center" wrapText="1" indent="1"/>
    </xf>
    <xf numFmtId="41" fontId="20" fillId="5" borderId="31" xfId="4" applyNumberFormat="1" applyFont="1" applyFill="1" applyBorder="1" applyAlignment="1">
      <alignment horizontal="right" vertical="center" wrapText="1" indent="1"/>
    </xf>
    <xf numFmtId="178" fontId="9" fillId="5" borderId="34" xfId="8" applyNumberFormat="1" applyFont="1" applyFill="1" applyBorder="1" applyAlignment="1">
      <alignment horizontal="center" vertical="center"/>
    </xf>
    <xf numFmtId="178" fontId="9" fillId="5" borderId="35" xfId="8" applyNumberFormat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left" vertical="center" wrapText="1"/>
    </xf>
    <xf numFmtId="0" fontId="8" fillId="2" borderId="37" xfId="1" applyFont="1" applyFill="1" applyBorder="1" applyAlignment="1">
      <alignment horizontal="left" vertical="center" wrapText="1"/>
    </xf>
    <xf numFmtId="177" fontId="9" fillId="0" borderId="6" xfId="6" applyNumberFormat="1" applyFont="1" applyFill="1" applyBorder="1" applyAlignment="1">
      <alignment horizontal="center" vertical="center"/>
    </xf>
    <xf numFmtId="177" fontId="9" fillId="0" borderId="7" xfId="6" applyNumberFormat="1" applyFont="1" applyFill="1" applyBorder="1" applyAlignment="1">
      <alignment horizontal="center" vertical="center"/>
    </xf>
    <xf numFmtId="178" fontId="9" fillId="0" borderId="7" xfId="6" applyNumberFormat="1" applyFont="1" applyFill="1" applyBorder="1" applyAlignment="1">
      <alignment horizontal="right" vertical="center"/>
    </xf>
    <xf numFmtId="178" fontId="9" fillId="0" borderId="7" xfId="6" applyNumberFormat="1" applyFont="1" applyFill="1" applyBorder="1" applyAlignment="1">
      <alignment vertical="center"/>
    </xf>
    <xf numFmtId="178" fontId="9" fillId="0" borderId="7" xfId="6" applyNumberFormat="1" applyFont="1" applyFill="1" applyBorder="1" applyAlignment="1">
      <alignment horizontal="center" vertical="center"/>
    </xf>
    <xf numFmtId="178" fontId="9" fillId="0" borderId="8" xfId="6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186" fontId="9" fillId="0" borderId="7" xfId="6" applyNumberFormat="1" applyFont="1" applyFill="1" applyBorder="1" applyAlignment="1">
      <alignment vertical="center"/>
    </xf>
    <xf numFmtId="178" fontId="9" fillId="0" borderId="0" xfId="1" applyNumberFormat="1" applyFont="1" applyFill="1" applyAlignment="1">
      <alignment horizontal="center" vertical="center"/>
    </xf>
    <xf numFmtId="177" fontId="11" fillId="4" borderId="6" xfId="6" applyNumberFormat="1" applyFont="1" applyFill="1" applyBorder="1" applyAlignment="1">
      <alignment horizontal="center" vertical="center"/>
    </xf>
    <xf numFmtId="177" fontId="11" fillId="4" borderId="7" xfId="6" applyNumberFormat="1" applyFont="1" applyFill="1" applyBorder="1" applyAlignment="1">
      <alignment horizontal="center" vertical="center"/>
    </xf>
    <xf numFmtId="186" fontId="11" fillId="4" borderId="7" xfId="6" applyNumberFormat="1" applyFont="1" applyFill="1" applyBorder="1" applyAlignment="1">
      <alignment vertical="center"/>
    </xf>
    <xf numFmtId="178" fontId="11" fillId="4" borderId="7" xfId="6" applyNumberFormat="1" applyFont="1" applyFill="1" applyBorder="1" applyAlignment="1">
      <alignment vertical="center"/>
    </xf>
    <xf numFmtId="178" fontId="11" fillId="4" borderId="7" xfId="6" applyNumberFormat="1" applyFont="1" applyFill="1" applyBorder="1" applyAlignment="1">
      <alignment horizontal="center" vertical="center"/>
    </xf>
    <xf numFmtId="178" fontId="11" fillId="4" borderId="8" xfId="6" applyNumberFormat="1" applyFont="1" applyFill="1" applyBorder="1" applyAlignment="1">
      <alignment vertical="center"/>
    </xf>
    <xf numFmtId="0" fontId="9" fillId="5" borderId="16" xfId="1" applyFont="1" applyFill="1" applyBorder="1" applyAlignment="1">
      <alignment horizontal="center" vertical="center"/>
    </xf>
    <xf numFmtId="3" fontId="9" fillId="5" borderId="17" xfId="6" applyNumberFormat="1" applyFont="1" applyFill="1" applyBorder="1" applyAlignment="1">
      <alignment horizontal="center" vertical="center"/>
    </xf>
    <xf numFmtId="177" fontId="9" fillId="5" borderId="18" xfId="6" applyNumberFormat="1" applyFont="1" applyFill="1" applyBorder="1" applyAlignment="1">
      <alignment horizontal="center" vertical="center"/>
    </xf>
    <xf numFmtId="186" fontId="9" fillId="5" borderId="18" xfId="6" applyNumberFormat="1" applyFont="1" applyFill="1" applyBorder="1" applyAlignment="1">
      <alignment vertical="center"/>
    </xf>
    <xf numFmtId="41" fontId="9" fillId="5" borderId="38" xfId="5" applyFont="1" applyFill="1" applyBorder="1" applyAlignment="1">
      <alignment horizontal="right" vertical="center"/>
    </xf>
    <xf numFmtId="41" fontId="9" fillId="5" borderId="18" xfId="5" applyFont="1" applyFill="1" applyBorder="1" applyAlignment="1">
      <alignment horizontal="right" vertical="center"/>
    </xf>
    <xf numFmtId="178" fontId="9" fillId="5" borderId="18" xfId="6" applyFont="1" applyFill="1" applyBorder="1" applyAlignment="1">
      <alignment vertical="center"/>
    </xf>
    <xf numFmtId="41" fontId="9" fillId="5" borderId="18" xfId="5" applyFont="1" applyFill="1" applyBorder="1" applyAlignment="1">
      <alignment horizontal="center" vertical="center"/>
    </xf>
    <xf numFmtId="41" fontId="9" fillId="5" borderId="19" xfId="5" applyFont="1" applyFill="1" applyBorder="1" applyAlignment="1">
      <alignment horizontal="center" vertical="center"/>
    </xf>
    <xf numFmtId="0" fontId="9" fillId="5" borderId="8" xfId="18" applyFont="1" applyFill="1" applyBorder="1" applyAlignment="1">
      <alignment horizontal="center" vertical="center"/>
    </xf>
    <xf numFmtId="49" fontId="26" fillId="5" borderId="6" xfId="14" applyNumberFormat="1" applyFont="1" applyFill="1" applyBorder="1" applyAlignment="1">
      <alignment horizontal="center" vertical="center" wrapText="1"/>
    </xf>
    <xf numFmtId="49" fontId="26" fillId="5" borderId="7" xfId="19" applyNumberFormat="1" applyFont="1" applyFill="1" applyBorder="1" applyAlignment="1">
      <alignment horizontal="center" vertical="center" wrapText="1"/>
    </xf>
    <xf numFmtId="186" fontId="26" fillId="5" borderId="7" xfId="14" applyNumberFormat="1" applyFont="1" applyFill="1" applyBorder="1" applyAlignment="1">
      <alignment horizontal="right" vertical="center" wrapText="1"/>
    </xf>
    <xf numFmtId="41" fontId="9" fillId="5" borderId="7" xfId="20" applyNumberFormat="1" applyFont="1" applyFill="1" applyBorder="1" applyAlignment="1">
      <alignment horizontal="center" vertical="center" wrapText="1"/>
    </xf>
    <xf numFmtId="186" fontId="26" fillId="5" borderId="7" xfId="21" applyNumberFormat="1" applyFont="1" applyFill="1" applyBorder="1" applyAlignment="1">
      <alignment horizontal="right" vertical="center" wrapText="1"/>
    </xf>
    <xf numFmtId="186" fontId="9" fillId="5" borderId="7" xfId="15" applyNumberFormat="1" applyFont="1" applyFill="1" applyBorder="1" applyAlignment="1">
      <alignment horizontal="center" vertical="center" wrapText="1"/>
    </xf>
    <xf numFmtId="186" fontId="26" fillId="5" borderId="7" xfId="22" applyNumberFormat="1" applyFont="1" applyFill="1" applyBorder="1" applyAlignment="1">
      <alignment horizontal="right" vertical="center" wrapText="1"/>
    </xf>
    <xf numFmtId="49" fontId="26" fillId="5" borderId="7" xfId="23" applyNumberFormat="1" applyFont="1" applyFill="1" applyBorder="1" applyAlignment="1">
      <alignment horizontal="center" vertical="center" wrapText="1"/>
    </xf>
    <xf numFmtId="41" fontId="9" fillId="5" borderId="7" xfId="5" applyFont="1" applyFill="1" applyBorder="1" applyAlignment="1">
      <alignment horizontal="center" vertical="center"/>
    </xf>
    <xf numFmtId="187" fontId="26" fillId="5" borderId="7" xfId="24" applyNumberFormat="1" applyFont="1" applyFill="1" applyBorder="1" applyAlignment="1">
      <alignment horizontal="center" vertical="center" wrapText="1"/>
    </xf>
    <xf numFmtId="41" fontId="26" fillId="5" borderId="7" xfId="25" applyNumberFormat="1" applyFont="1" applyFill="1" applyBorder="1" applyAlignment="1">
      <alignment horizontal="center" vertical="center" wrapText="1"/>
    </xf>
    <xf numFmtId="41" fontId="8" fillId="5" borderId="7" xfId="20" applyNumberFormat="1" applyFont="1" applyFill="1" applyBorder="1" applyAlignment="1">
      <alignment horizontal="center" vertical="center" wrapText="1"/>
    </xf>
    <xf numFmtId="49" fontId="26" fillId="5" borderId="7" xfId="26" applyNumberFormat="1" applyFont="1" applyFill="1" applyBorder="1" applyAlignment="1">
      <alignment horizontal="center" vertical="center" wrapText="1"/>
    </xf>
    <xf numFmtId="41" fontId="8" fillId="5" borderId="7" xfId="20" applyFont="1" applyFill="1" applyBorder="1" applyAlignment="1">
      <alignment horizontal="center" vertical="center" wrapText="1"/>
    </xf>
    <xf numFmtId="41" fontId="8" fillId="5" borderId="8" xfId="20" applyFont="1" applyFill="1" applyBorder="1" applyAlignment="1">
      <alignment horizontal="center" vertical="center" wrapText="1"/>
    </xf>
    <xf numFmtId="0" fontId="4" fillId="0" borderId="0" xfId="18" applyFont="1" applyAlignment="1">
      <alignment horizontal="center" vertical="center"/>
    </xf>
    <xf numFmtId="0" fontId="9" fillId="5" borderId="19" xfId="18" applyFont="1" applyFill="1" applyBorder="1" applyAlignment="1">
      <alignment horizontal="center" vertical="center"/>
    </xf>
    <xf numFmtId="0" fontId="9" fillId="5" borderId="39" xfId="18" applyFont="1" applyFill="1" applyBorder="1" applyAlignment="1">
      <alignment horizontal="center" vertical="center"/>
    </xf>
    <xf numFmtId="0" fontId="9" fillId="5" borderId="40" xfId="18" applyFont="1" applyFill="1" applyBorder="1" applyAlignment="1">
      <alignment horizontal="center" vertical="center"/>
    </xf>
    <xf numFmtId="49" fontId="26" fillId="5" borderId="6" xfId="27" applyNumberFormat="1" applyFont="1" applyFill="1" applyBorder="1" applyAlignment="1">
      <alignment horizontal="center" vertical="center" wrapText="1"/>
    </xf>
    <xf numFmtId="49" fontId="28" fillId="5" borderId="6" xfId="14" applyNumberFormat="1" applyFont="1" applyFill="1" applyBorder="1" applyAlignment="1">
      <alignment horizontal="center" vertical="center" wrapText="1"/>
    </xf>
    <xf numFmtId="49" fontId="28" fillId="5" borderId="7" xfId="19" applyNumberFormat="1" applyFont="1" applyFill="1" applyBorder="1" applyAlignment="1">
      <alignment horizontal="center" vertical="center" wrapText="1"/>
    </xf>
    <xf numFmtId="41" fontId="18" fillId="5" borderId="7" xfId="20" applyNumberFormat="1" applyFont="1" applyFill="1" applyBorder="1" applyAlignment="1">
      <alignment horizontal="center" vertical="center" wrapText="1"/>
    </xf>
    <xf numFmtId="182" fontId="28" fillId="5" borderId="7" xfId="21" applyNumberFormat="1" applyFont="1" applyFill="1" applyBorder="1" applyAlignment="1">
      <alignment horizontal="right" vertical="center" wrapText="1"/>
    </xf>
    <xf numFmtId="186" fontId="28" fillId="5" borderId="7" xfId="21" applyNumberFormat="1" applyFont="1" applyFill="1" applyBorder="1" applyAlignment="1">
      <alignment horizontal="right" vertical="center" wrapText="1"/>
    </xf>
    <xf numFmtId="41" fontId="18" fillId="5" borderId="7" xfId="15" applyNumberFormat="1" applyFont="1" applyFill="1" applyBorder="1" applyAlignment="1">
      <alignment horizontal="center" vertical="center" wrapText="1"/>
    </xf>
    <xf numFmtId="182" fontId="28" fillId="5" borderId="7" xfId="22" applyNumberFormat="1" applyFont="1" applyFill="1" applyBorder="1" applyAlignment="1">
      <alignment horizontal="right" vertical="center" wrapText="1"/>
    </xf>
    <xf numFmtId="186" fontId="28" fillId="5" borderId="7" xfId="22" applyNumberFormat="1" applyFont="1" applyFill="1" applyBorder="1" applyAlignment="1">
      <alignment horizontal="right" vertical="center" wrapText="1"/>
    </xf>
    <xf numFmtId="49" fontId="28" fillId="5" borderId="7" xfId="23" applyNumberFormat="1" applyFont="1" applyFill="1" applyBorder="1" applyAlignment="1">
      <alignment horizontal="center" vertical="center" wrapText="1"/>
    </xf>
    <xf numFmtId="41" fontId="18" fillId="5" borderId="7" xfId="5" applyFont="1" applyFill="1" applyBorder="1" applyAlignment="1">
      <alignment horizontal="center" vertical="center"/>
    </xf>
    <xf numFmtId="187" fontId="28" fillId="5" borderId="7" xfId="24" applyNumberFormat="1" applyFont="1" applyFill="1" applyBorder="1" applyAlignment="1">
      <alignment horizontal="center" vertical="center" wrapText="1"/>
    </xf>
    <xf numFmtId="41" fontId="28" fillId="5" borderId="7" xfId="25" applyNumberFormat="1" applyFont="1" applyFill="1" applyBorder="1" applyAlignment="1">
      <alignment horizontal="center" vertical="center" wrapText="1"/>
    </xf>
    <xf numFmtId="41" fontId="17" fillId="5" borderId="7" xfId="20" applyNumberFormat="1" applyFont="1" applyFill="1" applyBorder="1" applyAlignment="1">
      <alignment horizontal="center" vertical="center" wrapText="1"/>
    </xf>
    <xf numFmtId="49" fontId="28" fillId="5" borderId="7" xfId="26" applyNumberFormat="1" applyFont="1" applyFill="1" applyBorder="1" applyAlignment="1">
      <alignment horizontal="center" vertical="center" wrapText="1"/>
    </xf>
    <xf numFmtId="41" fontId="17" fillId="5" borderId="7" xfId="20" applyFont="1" applyFill="1" applyBorder="1" applyAlignment="1">
      <alignment horizontal="center" vertical="center" wrapText="1"/>
    </xf>
    <xf numFmtId="41" fontId="17" fillId="5" borderId="8" xfId="20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/>
    </xf>
    <xf numFmtId="188" fontId="26" fillId="5" borderId="7" xfId="21" applyNumberFormat="1" applyFont="1" applyFill="1" applyBorder="1" applyAlignment="1">
      <alignment horizontal="right" vertical="center" wrapText="1"/>
    </xf>
    <xf numFmtId="0" fontId="9" fillId="5" borderId="40" xfId="1" applyFont="1" applyFill="1" applyBorder="1" applyAlignment="1">
      <alignment horizontal="center" vertical="center"/>
    </xf>
    <xf numFmtId="0" fontId="9" fillId="5" borderId="39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49" fontId="26" fillId="5" borderId="10" xfId="14" applyNumberFormat="1" applyFont="1" applyFill="1" applyBorder="1" applyAlignment="1">
      <alignment horizontal="center" vertical="center" wrapText="1"/>
    </xf>
    <xf numFmtId="49" fontId="26" fillId="5" borderId="11" xfId="19" applyNumberFormat="1" applyFont="1" applyFill="1" applyBorder="1" applyAlignment="1">
      <alignment horizontal="center" vertical="center" wrapText="1"/>
    </xf>
    <xf numFmtId="186" fontId="26" fillId="5" borderId="11" xfId="14" applyNumberFormat="1" applyFont="1" applyFill="1" applyBorder="1" applyAlignment="1">
      <alignment horizontal="right" vertical="center" wrapText="1"/>
    </xf>
    <xf numFmtId="41" fontId="9" fillId="5" borderId="11" xfId="20" applyNumberFormat="1" applyFont="1" applyFill="1" applyBorder="1" applyAlignment="1">
      <alignment horizontal="center" vertical="center" wrapText="1"/>
    </xf>
    <xf numFmtId="186" fontId="26" fillId="5" borderId="11" xfId="21" applyNumberFormat="1" applyFont="1" applyFill="1" applyBorder="1" applyAlignment="1">
      <alignment horizontal="right" vertical="center" wrapText="1"/>
    </xf>
    <xf numFmtId="186" fontId="9" fillId="5" borderId="11" xfId="15" applyNumberFormat="1" applyFont="1" applyFill="1" applyBorder="1" applyAlignment="1">
      <alignment horizontal="center" vertical="center" wrapText="1"/>
    </xf>
    <xf numFmtId="186" fontId="26" fillId="5" borderId="11" xfId="22" applyNumberFormat="1" applyFont="1" applyFill="1" applyBorder="1" applyAlignment="1">
      <alignment horizontal="right" vertical="center" wrapText="1"/>
    </xf>
    <xf numFmtId="49" fontId="26" fillId="5" borderId="11" xfId="23" applyNumberFormat="1" applyFont="1" applyFill="1" applyBorder="1" applyAlignment="1">
      <alignment horizontal="center" vertical="center" wrapText="1"/>
    </xf>
    <xf numFmtId="41" fontId="9" fillId="5" borderId="11" xfId="5" applyFont="1" applyFill="1" applyBorder="1" applyAlignment="1">
      <alignment horizontal="center" vertical="center"/>
    </xf>
    <xf numFmtId="187" fontId="26" fillId="5" borderId="11" xfId="24" applyNumberFormat="1" applyFont="1" applyFill="1" applyBorder="1" applyAlignment="1">
      <alignment horizontal="center" vertical="center" wrapText="1"/>
    </xf>
    <xf numFmtId="41" fontId="26" fillId="5" borderId="11" xfId="25" applyNumberFormat="1" applyFont="1" applyFill="1" applyBorder="1" applyAlignment="1">
      <alignment horizontal="center" vertical="center" wrapText="1"/>
    </xf>
    <xf numFmtId="41" fontId="8" fillId="5" borderId="11" xfId="20" applyNumberFormat="1" applyFont="1" applyFill="1" applyBorder="1" applyAlignment="1">
      <alignment horizontal="center" vertical="center" wrapText="1"/>
    </xf>
    <xf numFmtId="49" fontId="26" fillId="5" borderId="11" xfId="26" applyNumberFormat="1" applyFont="1" applyFill="1" applyBorder="1" applyAlignment="1">
      <alignment horizontal="center" vertical="center" wrapText="1"/>
    </xf>
    <xf numFmtId="41" fontId="8" fillId="5" borderId="11" xfId="20" applyFont="1" applyFill="1" applyBorder="1" applyAlignment="1">
      <alignment horizontal="center" vertical="center" wrapText="1"/>
    </xf>
    <xf numFmtId="41" fontId="8" fillId="5" borderId="12" xfId="20" applyFont="1" applyFill="1" applyBorder="1" applyAlignment="1">
      <alignment horizontal="center" vertical="center" wrapText="1"/>
    </xf>
  </cellXfs>
  <cellStyles count="28">
    <cellStyle name="쉼표 [0] 10 2" xfId="16"/>
    <cellStyle name="쉼표 [0] 10 3" xfId="5"/>
    <cellStyle name="쉼표 [0] 18 2" xfId="15"/>
    <cellStyle name="쉼표 [0] 19" xfId="20"/>
    <cellStyle name="쉼표 [0] 22 2 2 3 2" xfId="11"/>
    <cellStyle name="쉼표 [0]_1" xfId="2"/>
    <cellStyle name="쉼표 [0]_13장.환경" xfId="6"/>
    <cellStyle name="쉼표 [0]_2" xfId="3"/>
    <cellStyle name="쉼표 [0]_4" xfId="8"/>
    <cellStyle name="표준" xfId="0" builtinId="0"/>
    <cellStyle name="표준 10" xfId="4"/>
    <cellStyle name="표준 10 3 3" xfId="9"/>
    <cellStyle name="표준 10_환경공원" xfId="18"/>
    <cellStyle name="표준 13" xfId="12"/>
    <cellStyle name="표준 133 3 3 2" xfId="14"/>
    <cellStyle name="표준 133 3 4" xfId="13"/>
    <cellStyle name="표준 133 3 6" xfId="27"/>
    <cellStyle name="표준 157" xfId="21"/>
    <cellStyle name="표준 158" xfId="22"/>
    <cellStyle name="표준 159" xfId="23"/>
    <cellStyle name="표준 160" xfId="24"/>
    <cellStyle name="표준 161" xfId="25"/>
    <cellStyle name="표준 162" xfId="26"/>
    <cellStyle name="표준 163" xfId="19"/>
    <cellStyle name="표준 2 2" xfId="10"/>
    <cellStyle name="표준 82 3" xfId="7"/>
    <cellStyle name="표준_제10장.주택건설 2" xfId="17"/>
    <cellStyle name="표준_제13장.환경1 2" xfId="1"/>
  </cellStyles>
  <dxfs count="204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28"/>
  <sheetViews>
    <sheetView tabSelected="1" workbookViewId="0">
      <selection activeCell="Q19" sqref="Q19"/>
    </sheetView>
  </sheetViews>
  <sheetFormatPr defaultRowHeight="13.5"/>
  <cols>
    <col min="1" max="1" width="8.25" style="1" customWidth="1"/>
    <col min="2" max="2" width="6.5" style="1" customWidth="1"/>
    <col min="3" max="13" width="7.875" style="1" customWidth="1"/>
    <col min="14" max="14" width="11.25" style="1" customWidth="1"/>
    <col min="15" max="16384" width="9" style="1"/>
  </cols>
  <sheetData>
    <row r="2" spans="1:16" ht="37.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6" ht="26.25" customHeight="1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6" ht="17.25" customHeight="1">
      <c r="A4" s="184" t="s">
        <v>2</v>
      </c>
      <c r="B4" s="184"/>
      <c r="L4" s="185" t="s">
        <v>3</v>
      </c>
      <c r="M4" s="185"/>
      <c r="N4" s="185"/>
    </row>
    <row r="5" spans="1:16" s="2" customFormat="1" ht="38.25" customHeight="1">
      <c r="A5" s="186" t="s">
        <v>214</v>
      </c>
      <c r="B5" s="188" t="s">
        <v>4</v>
      </c>
      <c r="C5" s="188"/>
      <c r="D5" s="188"/>
      <c r="E5" s="188"/>
      <c r="F5" s="188"/>
      <c r="G5" s="188"/>
      <c r="H5" s="188" t="s">
        <v>5</v>
      </c>
      <c r="I5" s="188"/>
      <c r="J5" s="188"/>
      <c r="K5" s="188"/>
      <c r="L5" s="188"/>
      <c r="M5" s="188"/>
      <c r="N5" s="188" t="s">
        <v>6</v>
      </c>
    </row>
    <row r="6" spans="1:16" s="2" customFormat="1" ht="30" customHeight="1">
      <c r="A6" s="187"/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7</v>
      </c>
      <c r="I6" s="3" t="s">
        <v>13</v>
      </c>
      <c r="J6" s="3" t="s">
        <v>9</v>
      </c>
      <c r="K6" s="3" t="s">
        <v>10</v>
      </c>
      <c r="L6" s="3" t="s">
        <v>11</v>
      </c>
      <c r="M6" s="3" t="s">
        <v>12</v>
      </c>
      <c r="N6" s="188"/>
    </row>
    <row r="7" spans="1:16" s="9" customFormat="1" ht="21" customHeight="1">
      <c r="A7" s="4">
        <v>2017</v>
      </c>
      <c r="B7" s="5">
        <v>0</v>
      </c>
      <c r="C7" s="6">
        <v>0</v>
      </c>
      <c r="D7" s="6">
        <v>0</v>
      </c>
      <c r="E7" s="6">
        <v>0</v>
      </c>
      <c r="F7" s="7">
        <v>0</v>
      </c>
      <c r="G7" s="7">
        <v>0</v>
      </c>
      <c r="H7" s="7">
        <v>3</v>
      </c>
      <c r="I7" s="6">
        <v>0</v>
      </c>
      <c r="J7" s="6">
        <v>0</v>
      </c>
      <c r="K7" s="6">
        <v>0</v>
      </c>
      <c r="L7" s="6">
        <v>0</v>
      </c>
      <c r="M7" s="7">
        <v>3</v>
      </c>
      <c r="N7" s="8">
        <v>0</v>
      </c>
      <c r="O7" s="1"/>
      <c r="P7" s="1"/>
    </row>
    <row r="8" spans="1:16" s="9" customFormat="1" ht="21" customHeight="1">
      <c r="A8" s="4">
        <v>2018</v>
      </c>
      <c r="B8" s="10">
        <v>42</v>
      </c>
      <c r="C8" s="11">
        <v>0</v>
      </c>
      <c r="D8" s="11">
        <v>0</v>
      </c>
      <c r="E8" s="11">
        <v>2</v>
      </c>
      <c r="F8" s="11">
        <v>24</v>
      </c>
      <c r="G8" s="11">
        <v>16</v>
      </c>
      <c r="H8" s="7">
        <v>35</v>
      </c>
      <c r="I8" s="6">
        <v>0</v>
      </c>
      <c r="J8" s="6">
        <v>0</v>
      </c>
      <c r="K8" s="6">
        <v>0</v>
      </c>
      <c r="L8" s="6">
        <v>0</v>
      </c>
      <c r="M8" s="7">
        <v>35</v>
      </c>
      <c r="N8" s="12">
        <v>15</v>
      </c>
      <c r="O8" s="1"/>
      <c r="P8" s="1"/>
    </row>
    <row r="9" spans="1:16" s="9" customFormat="1" ht="21" customHeight="1">
      <c r="A9" s="4">
        <v>2019</v>
      </c>
      <c r="B9" s="5">
        <v>35</v>
      </c>
      <c r="C9" s="7">
        <v>0</v>
      </c>
      <c r="D9" s="7">
        <v>0</v>
      </c>
      <c r="E9" s="7">
        <v>4</v>
      </c>
      <c r="F9" s="7">
        <v>18</v>
      </c>
      <c r="G9" s="7">
        <v>13</v>
      </c>
      <c r="H9" s="7">
        <v>35</v>
      </c>
      <c r="I9" s="7">
        <v>0</v>
      </c>
      <c r="J9" s="7">
        <v>0</v>
      </c>
      <c r="K9" s="7">
        <v>0</v>
      </c>
      <c r="L9" s="7">
        <v>0</v>
      </c>
      <c r="M9" s="7">
        <v>35</v>
      </c>
      <c r="N9" s="8">
        <v>15</v>
      </c>
      <c r="O9" s="1"/>
      <c r="P9" s="1"/>
    </row>
    <row r="10" spans="1:16" s="9" customFormat="1" ht="21" customHeight="1">
      <c r="A10" s="4">
        <v>2020</v>
      </c>
      <c r="B10" s="5">
        <v>35</v>
      </c>
      <c r="C10" s="7">
        <v>0</v>
      </c>
      <c r="D10" s="7">
        <v>0</v>
      </c>
      <c r="E10" s="7">
        <v>4</v>
      </c>
      <c r="F10" s="7">
        <v>17</v>
      </c>
      <c r="G10" s="7">
        <v>14</v>
      </c>
      <c r="H10" s="7">
        <v>31</v>
      </c>
      <c r="I10" s="7">
        <v>0</v>
      </c>
      <c r="J10" s="7">
        <v>0</v>
      </c>
      <c r="K10" s="7">
        <v>0</v>
      </c>
      <c r="L10" s="7">
        <v>0</v>
      </c>
      <c r="M10" s="7">
        <v>31</v>
      </c>
      <c r="N10" s="8">
        <v>12</v>
      </c>
      <c r="O10" s="1"/>
      <c r="P10" s="1"/>
    </row>
    <row r="11" spans="1:16" s="9" customFormat="1" ht="21" customHeight="1">
      <c r="A11" s="4">
        <v>2021</v>
      </c>
      <c r="B11" s="5">
        <v>40</v>
      </c>
      <c r="C11" s="7">
        <v>0</v>
      </c>
      <c r="D11" s="7">
        <v>0</v>
      </c>
      <c r="E11" s="7">
        <v>5</v>
      </c>
      <c r="F11" s="7">
        <v>18</v>
      </c>
      <c r="G11" s="7">
        <v>17</v>
      </c>
      <c r="H11" s="7">
        <v>30</v>
      </c>
      <c r="I11" s="7">
        <v>0</v>
      </c>
      <c r="J11" s="7">
        <v>0</v>
      </c>
      <c r="K11" s="7">
        <v>0</v>
      </c>
      <c r="L11" s="7">
        <v>0</v>
      </c>
      <c r="M11" s="7">
        <v>30</v>
      </c>
      <c r="N11" s="8">
        <v>19</v>
      </c>
      <c r="O11" s="1"/>
      <c r="P11" s="1"/>
    </row>
    <row r="12" spans="1:16" ht="21" customHeight="1">
      <c r="A12" s="13">
        <v>2022</v>
      </c>
      <c r="B12" s="14">
        <f>SUM(B13:B26)</f>
        <v>43</v>
      </c>
      <c r="C12" s="15">
        <f t="shared" ref="C12:N12" si="0">SUM(C13:C26)</f>
        <v>0</v>
      </c>
      <c r="D12" s="15">
        <f t="shared" si="0"/>
        <v>0</v>
      </c>
      <c r="E12" s="15">
        <f t="shared" si="0"/>
        <v>5</v>
      </c>
      <c r="F12" s="15">
        <f t="shared" si="0"/>
        <v>18</v>
      </c>
      <c r="G12" s="15">
        <f t="shared" si="0"/>
        <v>20</v>
      </c>
      <c r="H12" s="15">
        <f t="shared" si="0"/>
        <v>36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36</v>
      </c>
      <c r="N12" s="16">
        <f t="shared" si="0"/>
        <v>19</v>
      </c>
    </row>
    <row r="13" spans="1:16" ht="21" customHeight="1">
      <c r="A13" s="17" t="s">
        <v>14</v>
      </c>
      <c r="B13" s="18">
        <f>SUM(C13:G13)</f>
        <v>8</v>
      </c>
      <c r="C13" s="19">
        <v>0</v>
      </c>
      <c r="D13" s="19">
        <v>0</v>
      </c>
      <c r="E13" s="19">
        <v>2</v>
      </c>
      <c r="F13" s="19">
        <v>1</v>
      </c>
      <c r="G13" s="19">
        <v>5</v>
      </c>
      <c r="H13" s="19">
        <f>SUM(I13:M13)</f>
        <v>11</v>
      </c>
      <c r="I13" s="19">
        <v>0</v>
      </c>
      <c r="J13" s="19">
        <v>0</v>
      </c>
      <c r="K13" s="19">
        <v>0</v>
      </c>
      <c r="L13" s="19">
        <v>0</v>
      </c>
      <c r="M13" s="19">
        <v>11</v>
      </c>
      <c r="N13" s="20">
        <v>5</v>
      </c>
      <c r="P13" s="21"/>
    </row>
    <row r="14" spans="1:16" ht="21" customHeight="1">
      <c r="A14" s="17" t="s">
        <v>15</v>
      </c>
      <c r="B14" s="18">
        <f t="shared" ref="B14:B26" si="1">SUM(C14:G14)</f>
        <v>2</v>
      </c>
      <c r="C14" s="19">
        <v>0</v>
      </c>
      <c r="D14" s="19">
        <v>0</v>
      </c>
      <c r="E14" s="19">
        <v>0</v>
      </c>
      <c r="F14" s="19">
        <v>1</v>
      </c>
      <c r="G14" s="19">
        <v>1</v>
      </c>
      <c r="H14" s="19">
        <f t="shared" ref="H14:H26" si="2">SUM(I14:M14)</f>
        <v>6</v>
      </c>
      <c r="I14" s="19">
        <v>0</v>
      </c>
      <c r="J14" s="19">
        <v>0</v>
      </c>
      <c r="K14" s="19">
        <v>0</v>
      </c>
      <c r="L14" s="19">
        <v>0</v>
      </c>
      <c r="M14" s="19">
        <v>6</v>
      </c>
      <c r="N14" s="20">
        <v>3</v>
      </c>
      <c r="P14" s="21"/>
    </row>
    <row r="15" spans="1:16" ht="21" customHeight="1">
      <c r="A15" s="17" t="s">
        <v>16</v>
      </c>
      <c r="B15" s="18">
        <f t="shared" si="1"/>
        <v>3</v>
      </c>
      <c r="C15" s="19">
        <v>0</v>
      </c>
      <c r="D15" s="19">
        <v>0</v>
      </c>
      <c r="E15" s="19">
        <v>1</v>
      </c>
      <c r="F15" s="19">
        <v>0</v>
      </c>
      <c r="G15" s="19">
        <v>2</v>
      </c>
      <c r="H15" s="19">
        <f t="shared" si="2"/>
        <v>2</v>
      </c>
      <c r="I15" s="19">
        <v>0</v>
      </c>
      <c r="J15" s="19">
        <v>0</v>
      </c>
      <c r="K15" s="19">
        <v>0</v>
      </c>
      <c r="L15" s="19">
        <v>0</v>
      </c>
      <c r="M15" s="19">
        <v>2</v>
      </c>
      <c r="N15" s="20">
        <v>0</v>
      </c>
      <c r="P15" s="21"/>
    </row>
    <row r="16" spans="1:16" ht="21" customHeight="1">
      <c r="A16" s="17" t="s">
        <v>17</v>
      </c>
      <c r="B16" s="18">
        <f t="shared" si="1"/>
        <v>3</v>
      </c>
      <c r="C16" s="19">
        <v>0</v>
      </c>
      <c r="D16" s="19">
        <v>0</v>
      </c>
      <c r="E16" s="19">
        <v>0</v>
      </c>
      <c r="F16" s="19">
        <v>1</v>
      </c>
      <c r="G16" s="19">
        <v>2</v>
      </c>
      <c r="H16" s="19">
        <f t="shared" si="2"/>
        <v>3</v>
      </c>
      <c r="I16" s="19">
        <v>0</v>
      </c>
      <c r="J16" s="19">
        <v>0</v>
      </c>
      <c r="K16" s="19">
        <v>0</v>
      </c>
      <c r="L16" s="19">
        <v>0</v>
      </c>
      <c r="M16" s="19">
        <v>3</v>
      </c>
      <c r="N16" s="20">
        <v>3</v>
      </c>
      <c r="P16" s="21"/>
    </row>
    <row r="17" spans="1:16" ht="21" customHeight="1">
      <c r="A17" s="17" t="s">
        <v>18</v>
      </c>
      <c r="B17" s="18">
        <f t="shared" si="1"/>
        <v>1</v>
      </c>
      <c r="C17" s="19">
        <v>0</v>
      </c>
      <c r="D17" s="19">
        <v>0</v>
      </c>
      <c r="E17" s="19">
        <v>0</v>
      </c>
      <c r="F17" s="19">
        <v>1</v>
      </c>
      <c r="G17" s="19">
        <v>0</v>
      </c>
      <c r="H17" s="19">
        <f t="shared" si="2"/>
        <v>1</v>
      </c>
      <c r="I17" s="19">
        <v>0</v>
      </c>
      <c r="J17" s="19">
        <v>0</v>
      </c>
      <c r="K17" s="19">
        <v>0</v>
      </c>
      <c r="L17" s="19">
        <v>0</v>
      </c>
      <c r="M17" s="19">
        <v>1</v>
      </c>
      <c r="N17" s="20">
        <v>1</v>
      </c>
      <c r="P17" s="21"/>
    </row>
    <row r="18" spans="1:16" ht="21" customHeight="1">
      <c r="A18" s="17" t="s">
        <v>19</v>
      </c>
      <c r="B18" s="18">
        <f t="shared" si="1"/>
        <v>2</v>
      </c>
      <c r="C18" s="19">
        <v>0</v>
      </c>
      <c r="D18" s="19">
        <v>0</v>
      </c>
      <c r="E18" s="19">
        <v>0</v>
      </c>
      <c r="F18" s="19">
        <v>1</v>
      </c>
      <c r="G18" s="19">
        <v>1</v>
      </c>
      <c r="H18" s="19">
        <f t="shared" si="2"/>
        <v>1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20">
        <v>0</v>
      </c>
      <c r="P18" s="21"/>
    </row>
    <row r="19" spans="1:16" ht="21" customHeight="1">
      <c r="A19" s="17" t="s">
        <v>20</v>
      </c>
      <c r="B19" s="18">
        <f t="shared" si="1"/>
        <v>5</v>
      </c>
      <c r="C19" s="19">
        <v>0</v>
      </c>
      <c r="D19" s="19">
        <v>0</v>
      </c>
      <c r="E19" s="19">
        <v>0</v>
      </c>
      <c r="F19" s="19">
        <v>2</v>
      </c>
      <c r="G19" s="19">
        <v>3</v>
      </c>
      <c r="H19" s="19">
        <f t="shared" si="2"/>
        <v>1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20">
        <v>3</v>
      </c>
      <c r="P19" s="21"/>
    </row>
    <row r="20" spans="1:16" ht="21" customHeight="1">
      <c r="A20" s="17" t="s">
        <v>21</v>
      </c>
      <c r="B20" s="18">
        <f t="shared" si="1"/>
        <v>7</v>
      </c>
      <c r="C20" s="19">
        <v>0</v>
      </c>
      <c r="D20" s="19">
        <v>0</v>
      </c>
      <c r="E20" s="19">
        <v>1</v>
      </c>
      <c r="F20" s="19">
        <v>4</v>
      </c>
      <c r="G20" s="19">
        <v>2</v>
      </c>
      <c r="H20" s="19">
        <f t="shared" si="2"/>
        <v>7</v>
      </c>
      <c r="I20" s="19">
        <v>0</v>
      </c>
      <c r="J20" s="19">
        <v>0</v>
      </c>
      <c r="K20" s="19">
        <v>0</v>
      </c>
      <c r="L20" s="19">
        <v>0</v>
      </c>
      <c r="M20" s="19">
        <v>7</v>
      </c>
      <c r="N20" s="20">
        <v>0</v>
      </c>
      <c r="P20" s="21"/>
    </row>
    <row r="21" spans="1:16" ht="21" customHeight="1">
      <c r="A21" s="17" t="s">
        <v>22</v>
      </c>
      <c r="B21" s="18">
        <f t="shared" si="1"/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f t="shared" si="2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v>0</v>
      </c>
      <c r="P21" s="21"/>
    </row>
    <row r="22" spans="1:16" ht="21" customHeight="1">
      <c r="A22" s="17" t="s">
        <v>23</v>
      </c>
      <c r="B22" s="18">
        <f t="shared" si="1"/>
        <v>2</v>
      </c>
      <c r="C22" s="19">
        <v>0</v>
      </c>
      <c r="D22" s="19">
        <v>0</v>
      </c>
      <c r="E22" s="19">
        <v>0</v>
      </c>
      <c r="F22" s="19">
        <v>1</v>
      </c>
      <c r="G22" s="19">
        <v>1</v>
      </c>
      <c r="H22" s="19">
        <f t="shared" si="2"/>
        <v>1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20">
        <v>1</v>
      </c>
      <c r="P22" s="21"/>
    </row>
    <row r="23" spans="1:16" ht="21" customHeight="1">
      <c r="A23" s="17" t="s">
        <v>24</v>
      </c>
      <c r="B23" s="18">
        <f t="shared" si="1"/>
        <v>3</v>
      </c>
      <c r="C23" s="19">
        <v>0</v>
      </c>
      <c r="D23" s="19">
        <v>0</v>
      </c>
      <c r="E23" s="19">
        <v>0</v>
      </c>
      <c r="F23" s="19">
        <v>3</v>
      </c>
      <c r="G23" s="19">
        <v>0</v>
      </c>
      <c r="H23" s="19">
        <f t="shared" si="2"/>
        <v>1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20">
        <v>1</v>
      </c>
      <c r="P23" s="21"/>
    </row>
    <row r="24" spans="1:16" ht="21" customHeight="1">
      <c r="A24" s="17" t="s">
        <v>25</v>
      </c>
      <c r="B24" s="18">
        <f t="shared" si="1"/>
        <v>2</v>
      </c>
      <c r="C24" s="19">
        <v>0</v>
      </c>
      <c r="D24" s="19">
        <v>0</v>
      </c>
      <c r="E24" s="19">
        <v>1</v>
      </c>
      <c r="F24" s="19">
        <v>0</v>
      </c>
      <c r="G24" s="19">
        <v>1</v>
      </c>
      <c r="H24" s="19">
        <f t="shared" si="2"/>
        <v>1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20">
        <v>1</v>
      </c>
      <c r="P24" s="21"/>
    </row>
    <row r="25" spans="1:16" ht="21" customHeight="1">
      <c r="A25" s="17" t="s">
        <v>26</v>
      </c>
      <c r="B25" s="18">
        <f t="shared" si="1"/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f t="shared" si="2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P25" s="21"/>
    </row>
    <row r="26" spans="1:16" ht="21" customHeight="1">
      <c r="A26" s="22" t="s">
        <v>27</v>
      </c>
      <c r="B26" s="23">
        <f t="shared" si="1"/>
        <v>5</v>
      </c>
      <c r="C26" s="24">
        <v>0</v>
      </c>
      <c r="D26" s="24">
        <v>0</v>
      </c>
      <c r="E26" s="24">
        <v>0</v>
      </c>
      <c r="F26" s="24">
        <v>3</v>
      </c>
      <c r="G26" s="24">
        <v>2</v>
      </c>
      <c r="H26" s="24">
        <f t="shared" si="2"/>
        <v>1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5">
        <v>1</v>
      </c>
      <c r="P26" s="21"/>
    </row>
    <row r="27" spans="1:16" ht="21" customHeight="1">
      <c r="A27" s="26" t="s">
        <v>28</v>
      </c>
      <c r="K27" s="181" t="s">
        <v>29</v>
      </c>
      <c r="L27" s="181"/>
      <c r="M27" s="181"/>
      <c r="N27" s="181"/>
    </row>
    <row r="28" spans="1:16">
      <c r="A28" s="27"/>
    </row>
  </sheetData>
  <mergeCells count="9">
    <mergeCell ref="K27:N27"/>
    <mergeCell ref="A2:N2"/>
    <mergeCell ref="A3:K3"/>
    <mergeCell ref="A4:B4"/>
    <mergeCell ref="L4:N4"/>
    <mergeCell ref="A5:A6"/>
    <mergeCell ref="B5:G5"/>
    <mergeCell ref="H5:M5"/>
    <mergeCell ref="N5:N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43"/>
  <sheetViews>
    <sheetView workbookViewId="0">
      <selection activeCell="N31" sqref="N31"/>
    </sheetView>
  </sheetViews>
  <sheetFormatPr defaultRowHeight="13.5"/>
  <cols>
    <col min="1" max="1" width="9.375" style="1" customWidth="1"/>
    <col min="2" max="2" width="9.75" style="1" customWidth="1"/>
    <col min="3" max="3" width="10.375" style="1" customWidth="1"/>
    <col min="4" max="4" width="10" style="1" customWidth="1"/>
    <col min="5" max="5" width="9" style="1" customWidth="1"/>
    <col min="6" max="6" width="9.625" style="1" customWidth="1"/>
    <col min="7" max="7" width="11.25" style="1" customWidth="1"/>
    <col min="8" max="8" width="11.625" style="1" customWidth="1"/>
    <col min="9" max="9" width="9.125" style="1" customWidth="1"/>
    <col min="10" max="10" width="8.75" style="1" customWidth="1"/>
    <col min="11" max="11" width="10.625" style="1" customWidth="1"/>
    <col min="12" max="12" width="6.75" style="1" customWidth="1"/>
    <col min="13" max="13" width="14" style="1" customWidth="1"/>
    <col min="14" max="16384" width="9" style="1"/>
  </cols>
  <sheetData>
    <row r="2" spans="1:13" ht="25.5" customHeight="1">
      <c r="A2" s="28" t="s">
        <v>30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</row>
    <row r="3" spans="1:13" ht="23.25" customHeight="1">
      <c r="A3" s="184" t="s">
        <v>31</v>
      </c>
      <c r="B3" s="184"/>
      <c r="L3" s="185" t="s">
        <v>32</v>
      </c>
      <c r="M3" s="185"/>
    </row>
    <row r="4" spans="1:13" s="2" customFormat="1" ht="20.25" customHeight="1">
      <c r="A4" s="186" t="s">
        <v>215</v>
      </c>
      <c r="B4" s="188" t="s">
        <v>33</v>
      </c>
      <c r="C4" s="188" t="s">
        <v>34</v>
      </c>
      <c r="D4" s="188" t="s">
        <v>35</v>
      </c>
      <c r="E4" s="188" t="s">
        <v>36</v>
      </c>
      <c r="F4" s="188"/>
      <c r="G4" s="188"/>
      <c r="H4" s="188"/>
      <c r="I4" s="188"/>
      <c r="J4" s="188"/>
      <c r="K4" s="188"/>
      <c r="L4" s="188"/>
      <c r="M4" s="188" t="s">
        <v>37</v>
      </c>
    </row>
    <row r="5" spans="1:13" s="2" customFormat="1" ht="48" customHeight="1">
      <c r="A5" s="187"/>
      <c r="B5" s="188"/>
      <c r="C5" s="188"/>
      <c r="D5" s="188"/>
      <c r="E5" s="3" t="s">
        <v>38</v>
      </c>
      <c r="F5" s="3" t="s">
        <v>39</v>
      </c>
      <c r="G5" s="3" t="s">
        <v>40</v>
      </c>
      <c r="H5" s="3" t="s">
        <v>41</v>
      </c>
      <c r="I5" s="3" t="s">
        <v>42</v>
      </c>
      <c r="J5" s="3" t="s">
        <v>43</v>
      </c>
      <c r="K5" s="3" t="s">
        <v>44</v>
      </c>
      <c r="L5" s="3" t="s">
        <v>45</v>
      </c>
      <c r="M5" s="188"/>
    </row>
    <row r="6" spans="1:13" ht="18" customHeight="1">
      <c r="A6" s="30">
        <v>2017</v>
      </c>
      <c r="B6" s="31">
        <v>47</v>
      </c>
      <c r="C6" s="32">
        <v>42</v>
      </c>
      <c r="D6" s="32">
        <v>3</v>
      </c>
      <c r="E6" s="32">
        <v>0</v>
      </c>
      <c r="F6" s="32">
        <v>1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2</v>
      </c>
      <c r="M6" s="33">
        <v>0</v>
      </c>
    </row>
    <row r="7" spans="1:13" ht="18" customHeight="1">
      <c r="A7" s="30">
        <v>2018</v>
      </c>
      <c r="B7" s="31">
        <v>66</v>
      </c>
      <c r="C7" s="32">
        <v>21</v>
      </c>
      <c r="D7" s="32">
        <v>1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1</v>
      </c>
      <c r="M7" s="33">
        <v>1</v>
      </c>
    </row>
    <row r="8" spans="1:13" ht="18" customHeight="1">
      <c r="A8" s="4">
        <v>2019</v>
      </c>
      <c r="B8" s="34">
        <v>56</v>
      </c>
      <c r="C8" s="35">
        <v>37</v>
      </c>
      <c r="D8" s="35">
        <v>3</v>
      </c>
      <c r="E8" s="35">
        <v>0</v>
      </c>
      <c r="F8" s="35">
        <v>2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1</v>
      </c>
      <c r="M8" s="36">
        <v>0</v>
      </c>
    </row>
    <row r="9" spans="1:13" ht="18" customHeight="1">
      <c r="A9" s="4">
        <v>2020</v>
      </c>
      <c r="B9" s="34">
        <v>59</v>
      </c>
      <c r="C9" s="35">
        <v>48</v>
      </c>
      <c r="D9" s="35">
        <v>1</v>
      </c>
      <c r="E9" s="35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6">
        <v>0</v>
      </c>
    </row>
    <row r="10" spans="1:13" ht="18" customHeight="1">
      <c r="A10" s="4">
        <v>2021</v>
      </c>
      <c r="B10" s="34">
        <v>63</v>
      </c>
      <c r="C10" s="35">
        <v>57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6">
        <v>0</v>
      </c>
    </row>
    <row r="11" spans="1:13" ht="18" customHeight="1">
      <c r="A11" s="13">
        <v>2022</v>
      </c>
      <c r="B11" s="37">
        <f>SUM(B12:B25)</f>
        <v>79</v>
      </c>
      <c r="C11" s="38">
        <f t="shared" ref="C11:M11" si="0">SUM(C12:C25)</f>
        <v>39</v>
      </c>
      <c r="D11" s="38">
        <f t="shared" si="0"/>
        <v>6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6</v>
      </c>
      <c r="M11" s="39">
        <f t="shared" si="0"/>
        <v>0</v>
      </c>
    </row>
    <row r="12" spans="1:13" ht="18" customHeight="1">
      <c r="A12" s="17" t="s">
        <v>14</v>
      </c>
      <c r="B12" s="40">
        <v>19</v>
      </c>
      <c r="C12" s="40">
        <v>14</v>
      </c>
      <c r="D12" s="41">
        <v>2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2</v>
      </c>
      <c r="M12" s="42">
        <v>0</v>
      </c>
    </row>
    <row r="13" spans="1:13" ht="18" customHeight="1">
      <c r="A13" s="17" t="s">
        <v>46</v>
      </c>
      <c r="B13" s="40">
        <v>8</v>
      </c>
      <c r="C13" s="40">
        <v>6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v>0</v>
      </c>
    </row>
    <row r="14" spans="1:13" ht="18" customHeight="1">
      <c r="A14" s="17" t="s">
        <v>47</v>
      </c>
      <c r="B14" s="40">
        <v>5</v>
      </c>
      <c r="C14" s="40">
        <v>4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</row>
    <row r="15" spans="1:13" ht="18" customHeight="1">
      <c r="A15" s="17" t="s">
        <v>17</v>
      </c>
      <c r="B15" s="40">
        <v>6</v>
      </c>
      <c r="C15" s="40">
        <v>3</v>
      </c>
      <c r="D15" s="41">
        <v>1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2">
        <v>0</v>
      </c>
    </row>
    <row r="16" spans="1:13" ht="18" customHeight="1">
      <c r="A16" s="17" t="s">
        <v>48</v>
      </c>
      <c r="B16" s="40">
        <v>2</v>
      </c>
      <c r="C16" s="40">
        <v>1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2">
        <v>0</v>
      </c>
    </row>
    <row r="17" spans="1:13" ht="18" customHeight="1">
      <c r="A17" s="17" t="s">
        <v>19</v>
      </c>
      <c r="B17" s="40">
        <v>3</v>
      </c>
      <c r="C17" s="40">
        <v>2</v>
      </c>
      <c r="D17" s="41">
        <v>1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2">
        <v>0</v>
      </c>
    </row>
    <row r="18" spans="1:13" ht="18" customHeight="1">
      <c r="A18" s="17" t="s">
        <v>49</v>
      </c>
      <c r="B18" s="40">
        <v>6</v>
      </c>
      <c r="C18" s="40">
        <v>3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1</v>
      </c>
      <c r="M18" s="42">
        <v>0</v>
      </c>
    </row>
    <row r="19" spans="1:13" ht="18" customHeight="1">
      <c r="A19" s="17" t="s">
        <v>50</v>
      </c>
      <c r="B19" s="40">
        <v>14</v>
      </c>
      <c r="C19" s="40">
        <v>1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2">
        <v>0</v>
      </c>
    </row>
    <row r="20" spans="1:13" ht="18" customHeight="1">
      <c r="A20" s="17" t="s">
        <v>22</v>
      </c>
      <c r="B20" s="40">
        <v>0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</row>
    <row r="21" spans="1:13" ht="18" customHeight="1">
      <c r="A21" s="17" t="s">
        <v>51</v>
      </c>
      <c r="B21" s="40">
        <v>3</v>
      </c>
      <c r="C21" s="40">
        <v>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</row>
    <row r="22" spans="1:13" ht="18" customHeight="1">
      <c r="A22" s="17" t="s">
        <v>52</v>
      </c>
      <c r="B22" s="40">
        <v>4</v>
      </c>
      <c r="C22" s="40">
        <v>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2">
        <v>0</v>
      </c>
    </row>
    <row r="23" spans="1:13" ht="18" customHeight="1">
      <c r="A23" s="17" t="s">
        <v>53</v>
      </c>
      <c r="B23" s="40">
        <v>3</v>
      </c>
      <c r="C23" s="40">
        <v>1</v>
      </c>
      <c r="D23" s="41">
        <v>2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2</v>
      </c>
      <c r="M23" s="42">
        <v>0</v>
      </c>
    </row>
    <row r="24" spans="1:13" ht="18" customHeight="1">
      <c r="A24" s="17" t="s">
        <v>54</v>
      </c>
      <c r="B24" s="40">
        <v>0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2">
        <v>0</v>
      </c>
    </row>
    <row r="25" spans="1:13" ht="18" customHeight="1">
      <c r="A25" s="22" t="s">
        <v>27</v>
      </c>
      <c r="B25" s="40">
        <v>6</v>
      </c>
      <c r="C25" s="43">
        <v>2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5">
        <v>0</v>
      </c>
    </row>
    <row r="26" spans="1:13" s="26" customFormat="1" ht="18" customHeight="1">
      <c r="A26" s="189" t="s">
        <v>28</v>
      </c>
      <c r="B26" s="189"/>
      <c r="C26" s="46"/>
      <c r="K26" s="181" t="s">
        <v>55</v>
      </c>
      <c r="L26" s="181"/>
      <c r="M26" s="181"/>
    </row>
    <row r="27" spans="1:13" ht="18" customHeight="1">
      <c r="A27" s="47" t="s">
        <v>56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>
      <c r="B28" s="21"/>
    </row>
    <row r="29" spans="1:13">
      <c r="B29" s="21"/>
    </row>
    <row r="30" spans="1:13">
      <c r="B30" s="21"/>
    </row>
    <row r="31" spans="1:13">
      <c r="B31" s="21"/>
    </row>
    <row r="32" spans="1:13">
      <c r="B32" s="21"/>
    </row>
    <row r="33" spans="2:2">
      <c r="B33" s="21"/>
    </row>
    <row r="34" spans="2:2">
      <c r="B34" s="21"/>
    </row>
    <row r="35" spans="2:2">
      <c r="B35" s="21"/>
    </row>
    <row r="36" spans="2:2">
      <c r="B36" s="21"/>
    </row>
    <row r="37" spans="2:2">
      <c r="B37" s="21"/>
    </row>
    <row r="38" spans="2:2">
      <c r="B38" s="21"/>
    </row>
    <row r="39" spans="2:2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</sheetData>
  <mergeCells count="10">
    <mergeCell ref="A26:B26"/>
    <mergeCell ref="K26:M26"/>
    <mergeCell ref="A3:B3"/>
    <mergeCell ref="L3:M3"/>
    <mergeCell ref="A4:A5"/>
    <mergeCell ref="B4:B5"/>
    <mergeCell ref="C4:C5"/>
    <mergeCell ref="D4:D5"/>
    <mergeCell ref="E4:L4"/>
    <mergeCell ref="M4:M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2"/>
  <sheetViews>
    <sheetView workbookViewId="0">
      <selection activeCell="F11" sqref="F11"/>
    </sheetView>
  </sheetViews>
  <sheetFormatPr defaultRowHeight="16.5"/>
  <cols>
    <col min="1" max="1" width="9.5" style="50" customWidth="1"/>
    <col min="2" max="2" width="15.125" style="50" customWidth="1"/>
    <col min="3" max="3" width="14.25" style="50" customWidth="1"/>
    <col min="4" max="7" width="11.875" style="50" customWidth="1"/>
    <col min="8" max="11" width="9" style="2" customWidth="1"/>
    <col min="12" max="12" width="9" style="63" customWidth="1"/>
    <col min="13" max="16384" width="9" style="50"/>
  </cols>
  <sheetData>
    <row r="1" spans="1:12" s="48" customFormat="1" ht="16.5" customHeight="1">
      <c r="H1" s="2"/>
      <c r="I1" s="2"/>
      <c r="J1" s="2"/>
      <c r="K1" s="2"/>
      <c r="L1" s="49"/>
    </row>
    <row r="2" spans="1:12" ht="24" customHeight="1">
      <c r="A2" s="192" t="s">
        <v>57</v>
      </c>
      <c r="B2" s="192"/>
      <c r="C2" s="192"/>
      <c r="D2" s="192"/>
      <c r="E2" s="192"/>
      <c r="F2" s="192"/>
      <c r="G2" s="192"/>
      <c r="H2" s="28"/>
      <c r="I2" s="50"/>
      <c r="J2" s="50"/>
      <c r="K2" s="50"/>
      <c r="L2" s="50"/>
    </row>
    <row r="3" spans="1:12" s="48" customFormat="1" ht="24" customHeight="1">
      <c r="A3" s="184" t="s">
        <v>58</v>
      </c>
      <c r="B3" s="184"/>
      <c r="C3" s="1"/>
      <c r="D3" s="1"/>
      <c r="E3" s="1"/>
      <c r="F3" s="185" t="s">
        <v>59</v>
      </c>
      <c r="G3" s="185"/>
    </row>
    <row r="4" spans="1:12" ht="24.75" customHeight="1">
      <c r="A4" s="193" t="s">
        <v>60</v>
      </c>
      <c r="B4" s="188" t="s">
        <v>61</v>
      </c>
      <c r="C4" s="188" t="s">
        <v>62</v>
      </c>
      <c r="D4" s="188" t="s">
        <v>63</v>
      </c>
      <c r="E4" s="188"/>
      <c r="F4" s="188" t="s">
        <v>64</v>
      </c>
      <c r="G4" s="188"/>
      <c r="H4" s="50"/>
      <c r="I4" s="50"/>
      <c r="J4" s="50"/>
      <c r="K4" s="50"/>
      <c r="L4" s="50"/>
    </row>
    <row r="5" spans="1:12" ht="30" customHeight="1">
      <c r="A5" s="194"/>
      <c r="B5" s="188"/>
      <c r="C5" s="188"/>
      <c r="D5" s="3" t="s">
        <v>65</v>
      </c>
      <c r="E5" s="3" t="s">
        <v>66</v>
      </c>
      <c r="F5" s="3" t="s">
        <v>67</v>
      </c>
      <c r="G5" s="3" t="s">
        <v>66</v>
      </c>
      <c r="H5" s="50"/>
      <c r="I5" s="50"/>
      <c r="J5" s="50"/>
      <c r="K5" s="50"/>
      <c r="L5" s="50"/>
    </row>
    <row r="6" spans="1:12" ht="24" customHeight="1">
      <c r="A6" s="51">
        <v>2017</v>
      </c>
      <c r="B6" s="52">
        <v>0.7</v>
      </c>
      <c r="C6" s="53">
        <v>0.7</v>
      </c>
      <c r="D6" s="53">
        <v>0.2</v>
      </c>
      <c r="E6" s="53">
        <v>0.2</v>
      </c>
      <c r="F6" s="53">
        <v>0.5</v>
      </c>
      <c r="G6" s="54">
        <v>0.5</v>
      </c>
      <c r="H6" s="50"/>
      <c r="I6" s="50"/>
      <c r="J6" s="50"/>
      <c r="K6" s="50"/>
      <c r="L6" s="50"/>
    </row>
    <row r="7" spans="1:12" ht="24" customHeight="1">
      <c r="A7" s="51">
        <v>2018</v>
      </c>
      <c r="B7" s="52">
        <v>0.4</v>
      </c>
      <c r="C7" s="53">
        <v>0.4</v>
      </c>
      <c r="D7" s="53">
        <v>0.4</v>
      </c>
      <c r="E7" s="53">
        <v>0.4</v>
      </c>
      <c r="F7" s="53">
        <v>0</v>
      </c>
      <c r="G7" s="54">
        <v>0</v>
      </c>
      <c r="H7" s="50"/>
      <c r="I7" s="55"/>
      <c r="J7" s="50"/>
      <c r="K7" s="50"/>
      <c r="L7" s="50"/>
    </row>
    <row r="8" spans="1:12" ht="24" customHeight="1">
      <c r="A8" s="4">
        <v>2019</v>
      </c>
      <c r="B8" s="56">
        <v>0.4</v>
      </c>
      <c r="C8" s="57">
        <v>0.4</v>
      </c>
      <c r="D8" s="57">
        <v>0.4</v>
      </c>
      <c r="E8" s="57">
        <v>0.4</v>
      </c>
      <c r="F8" s="57">
        <v>0</v>
      </c>
      <c r="G8" s="58">
        <v>0</v>
      </c>
      <c r="H8" s="50"/>
      <c r="I8" s="55"/>
      <c r="J8" s="50"/>
      <c r="K8" s="50"/>
      <c r="L8" s="50"/>
    </row>
    <row r="9" spans="1:12" ht="24" customHeight="1">
      <c r="A9" s="4">
        <v>2020</v>
      </c>
      <c r="B9" s="56">
        <v>1.4</v>
      </c>
      <c r="C9" s="57">
        <v>1.4</v>
      </c>
      <c r="D9" s="57">
        <v>1.4</v>
      </c>
      <c r="E9" s="57">
        <v>1.4</v>
      </c>
      <c r="F9" s="57">
        <v>0</v>
      </c>
      <c r="G9" s="58">
        <v>0</v>
      </c>
      <c r="H9" s="50"/>
      <c r="I9" s="55"/>
      <c r="J9" s="50"/>
      <c r="K9" s="50"/>
      <c r="L9" s="50"/>
    </row>
    <row r="10" spans="1:12" ht="24" customHeight="1">
      <c r="A10" s="4">
        <v>2021</v>
      </c>
      <c r="B10" s="56">
        <v>1.3</v>
      </c>
      <c r="C10" s="57">
        <v>1.3</v>
      </c>
      <c r="D10" s="57">
        <v>1.3</v>
      </c>
      <c r="E10" s="57">
        <v>1.3</v>
      </c>
      <c r="F10" s="57">
        <v>0</v>
      </c>
      <c r="G10" s="58">
        <v>0</v>
      </c>
      <c r="H10" s="50"/>
      <c r="I10" s="55"/>
      <c r="J10" s="50"/>
      <c r="K10" s="50"/>
      <c r="L10" s="50"/>
    </row>
    <row r="11" spans="1:12" ht="24" customHeight="1">
      <c r="A11" s="59">
        <v>2022</v>
      </c>
      <c r="B11" s="60">
        <v>1.2</v>
      </c>
      <c r="C11" s="61">
        <v>1.2</v>
      </c>
      <c r="D11" s="61">
        <v>1.2</v>
      </c>
      <c r="E11" s="61">
        <v>1.2</v>
      </c>
      <c r="F11" s="61">
        <v>0</v>
      </c>
      <c r="G11" s="62">
        <v>0</v>
      </c>
      <c r="H11" s="50"/>
      <c r="I11" s="50"/>
      <c r="J11" s="50"/>
      <c r="K11" s="50"/>
      <c r="L11" s="50"/>
    </row>
    <row r="12" spans="1:12" s="48" customFormat="1" ht="24" customHeight="1">
      <c r="A12" s="190" t="s">
        <v>68</v>
      </c>
      <c r="B12" s="190"/>
      <c r="E12" s="191" t="s">
        <v>69</v>
      </c>
      <c r="F12" s="191"/>
      <c r="G12" s="191"/>
    </row>
  </sheetData>
  <mergeCells count="10">
    <mergeCell ref="A12:B12"/>
    <mergeCell ref="E12:G12"/>
    <mergeCell ref="A2:G2"/>
    <mergeCell ref="A3:B3"/>
    <mergeCell ref="F3:G3"/>
    <mergeCell ref="A4:A5"/>
    <mergeCell ref="B4:B5"/>
    <mergeCell ref="C4:C5"/>
    <mergeCell ref="D4:E4"/>
    <mergeCell ref="F4:G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U29"/>
  <sheetViews>
    <sheetView topLeftCell="A7" workbookViewId="0">
      <selection activeCell="I22" sqref="I22"/>
    </sheetView>
  </sheetViews>
  <sheetFormatPr defaultRowHeight="13.5"/>
  <cols>
    <col min="1" max="1" width="6.5" style="1" customWidth="1"/>
    <col min="2" max="2" width="7.5" style="1" customWidth="1"/>
    <col min="3" max="3" width="9.5" style="1" customWidth="1"/>
    <col min="4" max="4" width="8.375" style="1" customWidth="1"/>
    <col min="5" max="5" width="9.5" style="1" customWidth="1"/>
    <col min="6" max="6" width="10.875" style="1" customWidth="1"/>
    <col min="7" max="8" width="10.625" style="1" bestFit="1" customWidth="1"/>
    <col min="9" max="9" width="10.625" style="1" customWidth="1"/>
    <col min="10" max="10" width="10.625" style="1" bestFit="1" customWidth="1"/>
    <col min="11" max="11" width="9.75" style="1" bestFit="1" customWidth="1"/>
    <col min="12" max="12" width="9.375" style="1" customWidth="1"/>
    <col min="13" max="13" width="9.75" style="1" bestFit="1" customWidth="1"/>
    <col min="14" max="14" width="5.5" style="1" customWidth="1"/>
    <col min="15" max="15" width="10.625" style="1" bestFit="1" customWidth="1"/>
    <col min="16" max="16" width="9.75" style="1" bestFit="1" customWidth="1"/>
    <col min="17" max="17" width="9.375" style="1" customWidth="1"/>
    <col min="18" max="18" width="9.75" style="1" bestFit="1" customWidth="1"/>
    <col min="19" max="19" width="8.375" style="1" customWidth="1"/>
    <col min="20" max="20" width="8.75" style="1" customWidth="1"/>
    <col min="21" max="21" width="6.625" style="1" customWidth="1"/>
    <col min="22" max="22" width="9.375" style="1" customWidth="1"/>
    <col min="23" max="23" width="8.375" style="1" customWidth="1"/>
    <col min="24" max="24" width="7.125" style="1" customWidth="1"/>
    <col min="25" max="25" width="8.75" style="64" customWidth="1"/>
    <col min="26" max="26" width="8.375" style="1" customWidth="1"/>
    <col min="27" max="27" width="9.375" style="1" customWidth="1"/>
    <col min="28" max="28" width="8.375" style="1" customWidth="1"/>
    <col min="29" max="29" width="13" style="1" customWidth="1"/>
    <col min="30" max="30" width="6.125" style="1" customWidth="1"/>
    <col min="31" max="31" width="9.375" style="1" customWidth="1"/>
    <col min="32" max="32" width="8.375" style="1" customWidth="1"/>
    <col min="33" max="33" width="8" style="1" customWidth="1"/>
    <col min="34" max="34" width="6.75" style="65" customWidth="1"/>
    <col min="35" max="35" width="8.875" style="65" customWidth="1"/>
    <col min="36" max="36" width="8.25" style="65" customWidth="1"/>
    <col min="37" max="37" width="8.625" style="65" customWidth="1"/>
    <col min="38" max="38" width="6.75" style="65" customWidth="1"/>
    <col min="39" max="39" width="8.875" style="65" customWidth="1"/>
    <col min="40" max="40" width="8.25" style="65" customWidth="1"/>
    <col min="41" max="41" width="8.625" style="65" customWidth="1"/>
    <col min="42" max="42" width="6.75" style="65" customWidth="1"/>
    <col min="43" max="43" width="8.875" style="65" customWidth="1"/>
    <col min="44" max="44" width="8.25" style="65" customWidth="1"/>
    <col min="45" max="45" width="8.625" style="65" customWidth="1"/>
    <col min="46" max="46" width="9" style="1" customWidth="1"/>
    <col min="47" max="47" width="11.875" style="1" bestFit="1" customWidth="1"/>
    <col min="48" max="16384" width="9" style="1"/>
  </cols>
  <sheetData>
    <row r="2" spans="1:47" ht="24.75" customHeight="1">
      <c r="A2" s="195" t="s">
        <v>70</v>
      </c>
      <c r="B2" s="195"/>
      <c r="C2" s="195"/>
      <c r="D2" s="195"/>
      <c r="E2" s="195"/>
      <c r="F2" s="195"/>
      <c r="G2" s="29"/>
      <c r="H2" s="29"/>
    </row>
    <row r="3" spans="1:47" ht="24.75" customHeight="1">
      <c r="A3" s="184" t="s">
        <v>71</v>
      </c>
      <c r="B3" s="184"/>
      <c r="C3" s="184"/>
      <c r="M3" s="65"/>
      <c r="Q3" s="196" t="s">
        <v>72</v>
      </c>
      <c r="R3" s="196"/>
      <c r="S3" s="196"/>
      <c r="T3" s="196"/>
      <c r="U3" s="196"/>
      <c r="V3" s="196"/>
      <c r="W3" s="196"/>
      <c r="X3" s="196"/>
      <c r="Y3" s="196"/>
      <c r="AO3" s="197" t="s">
        <v>73</v>
      </c>
      <c r="AP3" s="197"/>
      <c r="AQ3" s="197"/>
      <c r="AR3" s="197"/>
      <c r="AS3" s="197"/>
    </row>
    <row r="4" spans="1:47" s="2" customFormat="1" ht="20.25" customHeight="1">
      <c r="A4" s="198" t="s">
        <v>74</v>
      </c>
      <c r="B4" s="201" t="s">
        <v>75</v>
      </c>
      <c r="C4" s="201"/>
      <c r="D4" s="201" t="s">
        <v>76</v>
      </c>
      <c r="E4" s="201"/>
      <c r="F4" s="201" t="s">
        <v>77</v>
      </c>
      <c r="G4" s="201" t="s">
        <v>78</v>
      </c>
      <c r="H4" s="201" t="s">
        <v>79</v>
      </c>
      <c r="I4" s="201" t="s">
        <v>80</v>
      </c>
      <c r="J4" s="205" t="s">
        <v>81</v>
      </c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1" t="s">
        <v>82</v>
      </c>
      <c r="AI4" s="201"/>
      <c r="AJ4" s="201"/>
      <c r="AK4" s="201"/>
      <c r="AL4" s="201" t="s">
        <v>83</v>
      </c>
      <c r="AM4" s="201"/>
      <c r="AN4" s="201"/>
      <c r="AO4" s="201"/>
      <c r="AP4" s="201" t="s">
        <v>84</v>
      </c>
      <c r="AQ4" s="201"/>
      <c r="AR4" s="201"/>
      <c r="AS4" s="201"/>
    </row>
    <row r="5" spans="1:47" s="2" customFormat="1" ht="19.5" customHeight="1">
      <c r="A5" s="199"/>
      <c r="B5" s="201"/>
      <c r="C5" s="201"/>
      <c r="D5" s="201"/>
      <c r="E5" s="201"/>
      <c r="F5" s="201"/>
      <c r="G5" s="201"/>
      <c r="H5" s="201"/>
      <c r="I5" s="201"/>
      <c r="J5" s="201" t="s">
        <v>85</v>
      </c>
      <c r="K5" s="201" t="s">
        <v>86</v>
      </c>
      <c r="L5" s="201" t="s">
        <v>87</v>
      </c>
      <c r="M5" s="201" t="s">
        <v>88</v>
      </c>
      <c r="N5" s="201" t="s">
        <v>89</v>
      </c>
      <c r="O5" s="201" t="s">
        <v>90</v>
      </c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</row>
    <row r="6" spans="1:47" s="2" customFormat="1" ht="23.25" customHeight="1">
      <c r="A6" s="199"/>
      <c r="B6" s="201" t="s">
        <v>91</v>
      </c>
      <c r="C6" s="201" t="s">
        <v>92</v>
      </c>
      <c r="D6" s="201" t="s">
        <v>93</v>
      </c>
      <c r="E6" s="201" t="s">
        <v>92</v>
      </c>
      <c r="F6" s="201"/>
      <c r="G6" s="201"/>
      <c r="H6" s="201"/>
      <c r="I6" s="201"/>
      <c r="J6" s="201"/>
      <c r="K6" s="201"/>
      <c r="L6" s="201"/>
      <c r="M6" s="201"/>
      <c r="N6" s="201"/>
      <c r="O6" s="202" t="s">
        <v>94</v>
      </c>
      <c r="P6" s="203"/>
      <c r="Q6" s="203"/>
      <c r="R6" s="203"/>
      <c r="S6" s="204"/>
      <c r="T6" s="202" t="s">
        <v>95</v>
      </c>
      <c r="U6" s="203"/>
      <c r="V6" s="203"/>
      <c r="W6" s="203"/>
      <c r="X6" s="204"/>
      <c r="Y6" s="201" t="s">
        <v>96</v>
      </c>
      <c r="Z6" s="201"/>
      <c r="AA6" s="201"/>
      <c r="AB6" s="201"/>
      <c r="AC6" s="201" t="s">
        <v>97</v>
      </c>
      <c r="AD6" s="201"/>
      <c r="AE6" s="201"/>
      <c r="AF6" s="201"/>
      <c r="AG6" s="201"/>
      <c r="AH6" s="201" t="s">
        <v>98</v>
      </c>
      <c r="AI6" s="201" t="s">
        <v>99</v>
      </c>
      <c r="AJ6" s="201"/>
      <c r="AK6" s="201"/>
      <c r="AL6" s="201" t="s">
        <v>100</v>
      </c>
      <c r="AM6" s="201" t="s">
        <v>101</v>
      </c>
      <c r="AN6" s="201"/>
      <c r="AO6" s="201"/>
      <c r="AP6" s="201" t="s">
        <v>100</v>
      </c>
      <c r="AQ6" s="201" t="s">
        <v>101</v>
      </c>
      <c r="AR6" s="201"/>
      <c r="AS6" s="201"/>
    </row>
    <row r="7" spans="1:47" s="2" customFormat="1" ht="38.25" customHeight="1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66" t="s">
        <v>102</v>
      </c>
      <c r="P7" s="66" t="s">
        <v>103</v>
      </c>
      <c r="Q7" s="66" t="s">
        <v>104</v>
      </c>
      <c r="R7" s="66" t="s">
        <v>88</v>
      </c>
      <c r="S7" s="67" t="s">
        <v>105</v>
      </c>
      <c r="T7" s="66" t="s">
        <v>106</v>
      </c>
      <c r="U7" s="66" t="s">
        <v>107</v>
      </c>
      <c r="V7" s="66" t="s">
        <v>108</v>
      </c>
      <c r="W7" s="66" t="s">
        <v>109</v>
      </c>
      <c r="X7" s="67" t="s">
        <v>105</v>
      </c>
      <c r="Y7" s="68" t="s">
        <v>110</v>
      </c>
      <c r="Z7" s="66" t="s">
        <v>103</v>
      </c>
      <c r="AA7" s="66" t="s">
        <v>104</v>
      </c>
      <c r="AB7" s="66" t="s">
        <v>111</v>
      </c>
      <c r="AC7" s="66" t="s">
        <v>112</v>
      </c>
      <c r="AD7" s="66" t="s">
        <v>107</v>
      </c>
      <c r="AE7" s="66" t="s">
        <v>113</v>
      </c>
      <c r="AF7" s="66" t="s">
        <v>109</v>
      </c>
      <c r="AG7" s="69" t="s">
        <v>114</v>
      </c>
      <c r="AH7" s="201"/>
      <c r="AI7" s="66" t="s">
        <v>115</v>
      </c>
      <c r="AJ7" s="66" t="s">
        <v>116</v>
      </c>
      <c r="AK7" s="66" t="s">
        <v>117</v>
      </c>
      <c r="AL7" s="201"/>
      <c r="AM7" s="66" t="s">
        <v>118</v>
      </c>
      <c r="AN7" s="66" t="s">
        <v>119</v>
      </c>
      <c r="AO7" s="66" t="s">
        <v>120</v>
      </c>
      <c r="AP7" s="201"/>
      <c r="AQ7" s="66" t="s">
        <v>118</v>
      </c>
      <c r="AR7" s="66" t="s">
        <v>121</v>
      </c>
      <c r="AS7" s="66" t="s">
        <v>117</v>
      </c>
    </row>
    <row r="8" spans="1:47" s="9" customFormat="1" ht="24.75" customHeight="1">
      <c r="A8" s="70">
        <v>2017</v>
      </c>
      <c r="B8" s="71">
        <v>655.78</v>
      </c>
      <c r="C8" s="72">
        <v>42070</v>
      </c>
      <c r="D8" s="73">
        <v>543.62</v>
      </c>
      <c r="E8" s="72">
        <v>39123</v>
      </c>
      <c r="F8" s="74">
        <v>93</v>
      </c>
      <c r="G8" s="75">
        <v>40.700000000000003</v>
      </c>
      <c r="H8" s="75">
        <v>40.700000000000003</v>
      </c>
      <c r="I8" s="72">
        <v>100</v>
      </c>
      <c r="J8" s="75">
        <v>40.700000000000003</v>
      </c>
      <c r="K8" s="75">
        <v>2.69</v>
      </c>
      <c r="L8" s="73">
        <v>20.39</v>
      </c>
      <c r="M8" s="73">
        <v>17.62</v>
      </c>
      <c r="N8" s="75">
        <v>0</v>
      </c>
      <c r="O8" s="73">
        <v>40.700000000000003</v>
      </c>
      <c r="P8" s="75">
        <v>2.69</v>
      </c>
      <c r="Q8" s="75">
        <v>20.39</v>
      </c>
      <c r="R8" s="75">
        <v>17.62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6">
        <v>63</v>
      </c>
      <c r="AI8" s="76">
        <v>20</v>
      </c>
      <c r="AJ8" s="77">
        <v>0</v>
      </c>
      <c r="AK8" s="77">
        <v>0</v>
      </c>
      <c r="AL8" s="77">
        <v>0</v>
      </c>
      <c r="AM8" s="77">
        <v>0</v>
      </c>
      <c r="AN8" s="77">
        <v>0</v>
      </c>
      <c r="AO8" s="77">
        <v>0</v>
      </c>
      <c r="AP8" s="77">
        <v>0</v>
      </c>
      <c r="AQ8" s="77">
        <v>0</v>
      </c>
      <c r="AR8" s="77">
        <v>0</v>
      </c>
      <c r="AS8" s="78">
        <v>0</v>
      </c>
      <c r="AT8" s="79"/>
      <c r="AU8" s="79"/>
    </row>
    <row r="9" spans="1:47" s="9" customFormat="1" ht="24.75" customHeight="1">
      <c r="A9" s="70">
        <v>2018</v>
      </c>
      <c r="B9" s="71">
        <v>655.78000000000009</v>
      </c>
      <c r="C9" s="72">
        <v>41263</v>
      </c>
      <c r="D9" s="73">
        <v>543.62</v>
      </c>
      <c r="E9" s="72">
        <v>38021</v>
      </c>
      <c r="F9" s="74">
        <v>92.1430821801614</v>
      </c>
      <c r="G9" s="75">
        <v>39.451999999999998</v>
      </c>
      <c r="H9" s="75">
        <v>39.451999999999998</v>
      </c>
      <c r="I9" s="72">
        <v>100</v>
      </c>
      <c r="J9" s="75">
        <v>39.451999999999998</v>
      </c>
      <c r="K9" s="75">
        <v>3.149</v>
      </c>
      <c r="L9" s="73">
        <v>20.379999999999995</v>
      </c>
      <c r="M9" s="73">
        <v>15.922999999999998</v>
      </c>
      <c r="N9" s="75">
        <v>0</v>
      </c>
      <c r="O9" s="73">
        <v>39.451999999999998</v>
      </c>
      <c r="P9" s="75">
        <v>3.149</v>
      </c>
      <c r="Q9" s="75">
        <v>20.379999999999995</v>
      </c>
      <c r="R9" s="75">
        <v>15.922999999999998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6">
        <v>65</v>
      </c>
      <c r="AI9" s="76">
        <v>22</v>
      </c>
      <c r="AJ9" s="77">
        <v>28</v>
      </c>
      <c r="AK9" s="77">
        <v>0</v>
      </c>
      <c r="AL9" s="77">
        <v>0</v>
      </c>
      <c r="AM9" s="77">
        <v>0</v>
      </c>
      <c r="AN9" s="77">
        <v>0</v>
      </c>
      <c r="AO9" s="77">
        <v>0</v>
      </c>
      <c r="AP9" s="77">
        <v>0</v>
      </c>
      <c r="AQ9" s="77">
        <v>0</v>
      </c>
      <c r="AR9" s="77">
        <v>0</v>
      </c>
      <c r="AS9" s="78">
        <v>0</v>
      </c>
      <c r="AT9" s="79"/>
      <c r="AU9" s="79"/>
    </row>
    <row r="10" spans="1:47" s="9" customFormat="1" ht="24.75" customHeight="1">
      <c r="A10" s="70">
        <v>2019</v>
      </c>
      <c r="B10" s="71">
        <v>655.59</v>
      </c>
      <c r="C10" s="72">
        <v>40274</v>
      </c>
      <c r="D10" s="75">
        <v>548.04999999999995</v>
      </c>
      <c r="E10" s="72">
        <v>35506</v>
      </c>
      <c r="F10" s="80">
        <v>88.16109648905001</v>
      </c>
      <c r="G10" s="75">
        <v>40.950999999999993</v>
      </c>
      <c r="H10" s="75">
        <v>40.950999999999993</v>
      </c>
      <c r="I10" s="72">
        <v>100</v>
      </c>
      <c r="J10" s="75">
        <v>40.950999999999993</v>
      </c>
      <c r="K10" s="75">
        <v>3.0390000000000001</v>
      </c>
      <c r="L10" s="75">
        <v>20.218</v>
      </c>
      <c r="M10" s="75">
        <v>17.693999999999999</v>
      </c>
      <c r="N10" s="75">
        <v>0</v>
      </c>
      <c r="O10" s="75">
        <v>40.950999999999993</v>
      </c>
      <c r="P10" s="75">
        <v>3.0390000000000001</v>
      </c>
      <c r="Q10" s="75">
        <v>20.218</v>
      </c>
      <c r="R10" s="75">
        <v>17.693999999999999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7">
        <v>69</v>
      </c>
      <c r="AI10" s="77">
        <v>21</v>
      </c>
      <c r="AJ10" s="77">
        <v>28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8">
        <v>0</v>
      </c>
      <c r="AT10" s="81"/>
      <c r="AU10" s="79"/>
    </row>
    <row r="11" spans="1:47" s="9" customFormat="1" ht="24.75" customHeight="1">
      <c r="A11" s="70">
        <v>2020</v>
      </c>
      <c r="B11" s="71">
        <v>655.57</v>
      </c>
      <c r="C11" s="72">
        <v>38938</v>
      </c>
      <c r="D11" s="75">
        <v>548.04999999999995</v>
      </c>
      <c r="E11" s="72">
        <v>34831</v>
      </c>
      <c r="F11" s="80">
        <v>89.5</v>
      </c>
      <c r="G11" s="75">
        <v>40.880000000000003</v>
      </c>
      <c r="H11" s="75">
        <v>40.880000000000003</v>
      </c>
      <c r="I11" s="72">
        <v>100</v>
      </c>
      <c r="J11" s="75">
        <v>40.880000000000003</v>
      </c>
      <c r="K11" s="75">
        <v>5.08</v>
      </c>
      <c r="L11" s="75">
        <v>21.43</v>
      </c>
      <c r="M11" s="75">
        <v>14.37</v>
      </c>
      <c r="N11" s="75">
        <v>0</v>
      </c>
      <c r="O11" s="75">
        <v>40.880000000000003</v>
      </c>
      <c r="P11" s="75">
        <v>5.08</v>
      </c>
      <c r="Q11" s="75">
        <v>21.43</v>
      </c>
      <c r="R11" s="75">
        <v>14.37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7">
        <v>74</v>
      </c>
      <c r="AI11" s="77">
        <v>22</v>
      </c>
      <c r="AJ11" s="77">
        <v>28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8">
        <v>0</v>
      </c>
      <c r="AT11" s="81"/>
      <c r="AU11" s="79"/>
    </row>
    <row r="12" spans="1:47" s="9" customFormat="1" ht="24.75" customHeight="1">
      <c r="A12" s="70">
        <v>2021</v>
      </c>
      <c r="B12" s="71">
        <v>655.59</v>
      </c>
      <c r="C12" s="72">
        <v>38217</v>
      </c>
      <c r="D12" s="75">
        <v>54931</v>
      </c>
      <c r="E12" s="72">
        <v>34450</v>
      </c>
      <c r="F12" s="80">
        <v>90.1</v>
      </c>
      <c r="G12" s="75">
        <v>38.6</v>
      </c>
      <c r="H12" s="75">
        <v>38.6</v>
      </c>
      <c r="I12" s="72">
        <v>100</v>
      </c>
      <c r="J12" s="75">
        <v>38.6</v>
      </c>
      <c r="K12" s="75">
        <v>4.9000000000000004</v>
      </c>
      <c r="L12" s="75">
        <v>18.62</v>
      </c>
      <c r="M12" s="75">
        <v>15.08</v>
      </c>
      <c r="N12" s="75">
        <v>0</v>
      </c>
      <c r="O12" s="75">
        <v>38.6</v>
      </c>
      <c r="P12" s="75">
        <v>4.9000000000000004</v>
      </c>
      <c r="Q12" s="75">
        <v>18.62</v>
      </c>
      <c r="R12" s="75">
        <v>15.08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7">
        <v>82</v>
      </c>
      <c r="AI12" s="77">
        <v>24</v>
      </c>
      <c r="AJ12" s="77">
        <v>28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8">
        <v>0</v>
      </c>
      <c r="AT12" s="81"/>
      <c r="AU12" s="79"/>
    </row>
    <row r="13" spans="1:47" ht="24.75" customHeight="1">
      <c r="A13" s="82">
        <v>2022</v>
      </c>
      <c r="B13" s="83">
        <f>SUM(B14:B27)</f>
        <v>655.59</v>
      </c>
      <c r="C13" s="84">
        <f>SUM(C14:C27)</f>
        <v>37858</v>
      </c>
      <c r="D13" s="85">
        <f>SUM(D14:D27)</f>
        <v>549.30999999999995</v>
      </c>
      <c r="E13" s="84">
        <f>SUM(E14:E27)</f>
        <v>34450</v>
      </c>
      <c r="F13" s="86">
        <f t="shared" ref="F13:F27" si="0">E13/C13*100</f>
        <v>90.997939669290503</v>
      </c>
      <c r="G13" s="85">
        <f>SUM(G14:G27)</f>
        <v>37.57</v>
      </c>
      <c r="H13" s="85">
        <f>SUM(H14:H27)</f>
        <v>37.57</v>
      </c>
      <c r="I13" s="84">
        <f t="shared" ref="I13:I27" si="1">H13/G13%</f>
        <v>100</v>
      </c>
      <c r="J13" s="85">
        <f t="shared" ref="J13:AS13" si="2">SUM(J14:J27)</f>
        <v>37.573</v>
      </c>
      <c r="K13" s="85">
        <f t="shared" si="2"/>
        <v>4.7700000000000005</v>
      </c>
      <c r="L13" s="85">
        <f t="shared" si="2"/>
        <v>17.312999999999999</v>
      </c>
      <c r="M13" s="85">
        <f t="shared" si="2"/>
        <v>15.489999999999998</v>
      </c>
      <c r="N13" s="85">
        <f t="shared" si="2"/>
        <v>0</v>
      </c>
      <c r="O13" s="85">
        <f t="shared" si="2"/>
        <v>37.573</v>
      </c>
      <c r="P13" s="85">
        <f t="shared" si="2"/>
        <v>4.7700000000000005</v>
      </c>
      <c r="Q13" s="85">
        <f t="shared" si="2"/>
        <v>17.312999999999999</v>
      </c>
      <c r="R13" s="85">
        <f t="shared" si="2"/>
        <v>15.489999999999998</v>
      </c>
      <c r="S13" s="85">
        <f t="shared" si="2"/>
        <v>0</v>
      </c>
      <c r="T13" s="85">
        <f t="shared" si="2"/>
        <v>0</v>
      </c>
      <c r="U13" s="85">
        <f t="shared" si="2"/>
        <v>0</v>
      </c>
      <c r="V13" s="85">
        <f t="shared" si="2"/>
        <v>0</v>
      </c>
      <c r="W13" s="85">
        <f t="shared" si="2"/>
        <v>0</v>
      </c>
      <c r="X13" s="85">
        <f t="shared" si="2"/>
        <v>0</v>
      </c>
      <c r="Y13" s="85">
        <f t="shared" si="2"/>
        <v>0</v>
      </c>
      <c r="Z13" s="85">
        <f t="shared" si="2"/>
        <v>0</v>
      </c>
      <c r="AA13" s="85">
        <f t="shared" si="2"/>
        <v>0</v>
      </c>
      <c r="AB13" s="85">
        <f t="shared" si="2"/>
        <v>0</v>
      </c>
      <c r="AC13" s="85">
        <f t="shared" si="2"/>
        <v>0</v>
      </c>
      <c r="AD13" s="85">
        <f t="shared" si="2"/>
        <v>0</v>
      </c>
      <c r="AE13" s="85">
        <f t="shared" si="2"/>
        <v>0</v>
      </c>
      <c r="AF13" s="85">
        <f t="shared" si="2"/>
        <v>0</v>
      </c>
      <c r="AG13" s="85">
        <f t="shared" si="2"/>
        <v>0</v>
      </c>
      <c r="AH13" s="87">
        <f t="shared" si="2"/>
        <v>0</v>
      </c>
      <c r="AI13" s="87">
        <f t="shared" si="2"/>
        <v>0</v>
      </c>
      <c r="AJ13" s="87">
        <f t="shared" si="2"/>
        <v>0</v>
      </c>
      <c r="AK13" s="87">
        <f t="shared" si="2"/>
        <v>0</v>
      </c>
      <c r="AL13" s="87">
        <f t="shared" si="2"/>
        <v>0</v>
      </c>
      <c r="AM13" s="87">
        <f t="shared" si="2"/>
        <v>0</v>
      </c>
      <c r="AN13" s="87">
        <f t="shared" si="2"/>
        <v>0</v>
      </c>
      <c r="AO13" s="87">
        <f t="shared" si="2"/>
        <v>0</v>
      </c>
      <c r="AP13" s="87">
        <f t="shared" si="2"/>
        <v>0</v>
      </c>
      <c r="AQ13" s="87">
        <f t="shared" si="2"/>
        <v>0</v>
      </c>
      <c r="AR13" s="87">
        <f t="shared" si="2"/>
        <v>0</v>
      </c>
      <c r="AS13" s="88">
        <f t="shared" si="2"/>
        <v>0</v>
      </c>
      <c r="AT13" s="79"/>
      <c r="AU13" s="79"/>
    </row>
    <row r="14" spans="1:47" ht="24.75" customHeight="1">
      <c r="A14" s="17" t="s">
        <v>122</v>
      </c>
      <c r="B14" s="89">
        <v>79.84</v>
      </c>
      <c r="C14" s="210">
        <v>4448</v>
      </c>
      <c r="D14" s="89">
        <v>71.69</v>
      </c>
      <c r="E14" s="208">
        <v>4088</v>
      </c>
      <c r="F14" s="90">
        <f t="shared" si="0"/>
        <v>91.906474820143885</v>
      </c>
      <c r="G14" s="89">
        <v>4.4000000000000004</v>
      </c>
      <c r="H14" s="89">
        <v>4.4000000000000004</v>
      </c>
      <c r="I14" s="91">
        <f t="shared" si="1"/>
        <v>100</v>
      </c>
      <c r="J14" s="89">
        <f t="shared" ref="J14:J27" si="3">SUM(K14:N14)</f>
        <v>4.4000000000000004</v>
      </c>
      <c r="K14" s="89">
        <v>0.51</v>
      </c>
      <c r="L14" s="89">
        <v>1.75</v>
      </c>
      <c r="M14" s="92">
        <v>2.14</v>
      </c>
      <c r="N14" s="92">
        <f>AG14</f>
        <v>0</v>
      </c>
      <c r="O14" s="89">
        <f t="shared" ref="O14:O27" si="4">SUM(P14:S14)</f>
        <v>4.4000000000000004</v>
      </c>
      <c r="P14" s="89">
        <v>0.51</v>
      </c>
      <c r="Q14" s="89">
        <v>1.75</v>
      </c>
      <c r="R14" s="92">
        <v>2.14</v>
      </c>
      <c r="S14" s="92">
        <v>0</v>
      </c>
      <c r="T14" s="92">
        <f t="shared" ref="T14:T27" si="5">SUM(U14:W14)</f>
        <v>0</v>
      </c>
      <c r="U14" s="92">
        <v>0</v>
      </c>
      <c r="V14" s="92">
        <v>0</v>
      </c>
      <c r="W14" s="92">
        <v>0</v>
      </c>
      <c r="X14" s="92">
        <v>0</v>
      </c>
      <c r="Y14" s="92">
        <f t="shared" ref="Y14:Y27" si="6">SUM(Z14:AB15)</f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3">
        <v>0</v>
      </c>
      <c r="AI14" s="93">
        <v>0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4">
        <v>0</v>
      </c>
    </row>
    <row r="15" spans="1:47" ht="24.75" customHeight="1">
      <c r="A15" s="17" t="s">
        <v>123</v>
      </c>
      <c r="B15" s="89">
        <v>67.55</v>
      </c>
      <c r="C15" s="210">
        <v>5998</v>
      </c>
      <c r="D15" s="89">
        <v>50.81</v>
      </c>
      <c r="E15" s="208">
        <v>5536</v>
      </c>
      <c r="F15" s="90">
        <f t="shared" si="0"/>
        <v>92.297432477492507</v>
      </c>
      <c r="G15" s="89">
        <v>5.94</v>
      </c>
      <c r="H15" s="89">
        <v>5.94</v>
      </c>
      <c r="I15" s="91">
        <f t="shared" si="1"/>
        <v>100</v>
      </c>
      <c r="J15" s="89">
        <f t="shared" si="3"/>
        <v>5.9399999999999995</v>
      </c>
      <c r="K15" s="89">
        <v>0.74</v>
      </c>
      <c r="L15" s="89">
        <v>2.97</v>
      </c>
      <c r="M15" s="92">
        <v>2.23</v>
      </c>
      <c r="N15" s="92">
        <f t="shared" ref="N15:N27" si="7">AG15</f>
        <v>0</v>
      </c>
      <c r="O15" s="89">
        <f t="shared" si="4"/>
        <v>5.9399999999999995</v>
      </c>
      <c r="P15" s="89">
        <v>0.74</v>
      </c>
      <c r="Q15" s="89">
        <v>2.97</v>
      </c>
      <c r="R15" s="92">
        <v>2.23</v>
      </c>
      <c r="S15" s="92">
        <v>0</v>
      </c>
      <c r="T15" s="92">
        <f t="shared" si="5"/>
        <v>0</v>
      </c>
      <c r="U15" s="92">
        <v>0</v>
      </c>
      <c r="V15" s="92">
        <v>0</v>
      </c>
      <c r="W15" s="92">
        <v>0</v>
      </c>
      <c r="X15" s="92">
        <v>0</v>
      </c>
      <c r="Y15" s="92">
        <f t="shared" si="6"/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4">
        <v>0</v>
      </c>
    </row>
    <row r="16" spans="1:47" ht="24.75" customHeight="1">
      <c r="A16" s="17" t="s">
        <v>124</v>
      </c>
      <c r="B16" s="89">
        <v>33.78</v>
      </c>
      <c r="C16" s="210">
        <v>1737</v>
      </c>
      <c r="D16" s="89">
        <v>30.200000000000003</v>
      </c>
      <c r="E16" s="208">
        <v>1384</v>
      </c>
      <c r="F16" s="90">
        <f t="shared" si="0"/>
        <v>79.677605066206098</v>
      </c>
      <c r="G16" s="89">
        <v>1.72</v>
      </c>
      <c r="H16" s="89">
        <v>1.72</v>
      </c>
      <c r="I16" s="91">
        <f t="shared" si="1"/>
        <v>100</v>
      </c>
      <c r="J16" s="89">
        <f t="shared" si="3"/>
        <v>1.72</v>
      </c>
      <c r="K16" s="89">
        <v>0.13</v>
      </c>
      <c r="L16" s="89">
        <v>0.77</v>
      </c>
      <c r="M16" s="92">
        <v>0.82</v>
      </c>
      <c r="N16" s="92">
        <f t="shared" si="7"/>
        <v>0</v>
      </c>
      <c r="O16" s="89">
        <f t="shared" si="4"/>
        <v>1.72</v>
      </c>
      <c r="P16" s="89">
        <v>0.13</v>
      </c>
      <c r="Q16" s="89">
        <v>0.77</v>
      </c>
      <c r="R16" s="92">
        <v>0.82</v>
      </c>
      <c r="S16" s="92">
        <v>0</v>
      </c>
      <c r="T16" s="92">
        <f t="shared" si="5"/>
        <v>0</v>
      </c>
      <c r="U16" s="92">
        <v>0</v>
      </c>
      <c r="V16" s="92">
        <v>0</v>
      </c>
      <c r="W16" s="92">
        <v>0</v>
      </c>
      <c r="X16" s="92">
        <v>0</v>
      </c>
      <c r="Y16" s="92">
        <f t="shared" si="6"/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4">
        <v>0</v>
      </c>
    </row>
    <row r="17" spans="1:45" ht="24.75" customHeight="1">
      <c r="A17" s="17" t="s">
        <v>125</v>
      </c>
      <c r="B17" s="89">
        <v>47.25</v>
      </c>
      <c r="C17" s="210">
        <v>3157</v>
      </c>
      <c r="D17" s="89">
        <v>42.75</v>
      </c>
      <c r="E17" s="208">
        <v>3018</v>
      </c>
      <c r="F17" s="90">
        <f t="shared" si="0"/>
        <v>95.597085840988285</v>
      </c>
      <c r="G17" s="89">
        <v>3.13</v>
      </c>
      <c r="H17" s="89">
        <v>3.13</v>
      </c>
      <c r="I17" s="91">
        <f t="shared" si="1"/>
        <v>99.999999999999986</v>
      </c>
      <c r="J17" s="89">
        <f t="shared" si="3"/>
        <v>3.13</v>
      </c>
      <c r="K17" s="89">
        <v>0.75</v>
      </c>
      <c r="L17" s="89">
        <v>1.41</v>
      </c>
      <c r="M17" s="92">
        <v>0.97</v>
      </c>
      <c r="N17" s="92">
        <f t="shared" si="7"/>
        <v>0</v>
      </c>
      <c r="O17" s="89">
        <f t="shared" si="4"/>
        <v>3.13</v>
      </c>
      <c r="P17" s="89">
        <v>0.75</v>
      </c>
      <c r="Q17" s="89">
        <v>1.41</v>
      </c>
      <c r="R17" s="92">
        <v>0.97</v>
      </c>
      <c r="S17" s="92">
        <v>0</v>
      </c>
      <c r="T17" s="92">
        <f t="shared" si="5"/>
        <v>0</v>
      </c>
      <c r="U17" s="92">
        <v>0</v>
      </c>
      <c r="V17" s="92">
        <v>0</v>
      </c>
      <c r="W17" s="92">
        <v>0</v>
      </c>
      <c r="X17" s="92">
        <v>0</v>
      </c>
      <c r="Y17" s="92">
        <f t="shared" si="6"/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4">
        <v>0</v>
      </c>
    </row>
    <row r="18" spans="1:45" ht="24.75" customHeight="1">
      <c r="A18" s="17" t="s">
        <v>126</v>
      </c>
      <c r="B18" s="89">
        <v>52.79</v>
      </c>
      <c r="C18" s="210">
        <v>2247</v>
      </c>
      <c r="D18" s="89">
        <v>52.79</v>
      </c>
      <c r="E18" s="208">
        <v>2285</v>
      </c>
      <c r="F18" s="90">
        <f t="shared" si="0"/>
        <v>101.6911437472185</v>
      </c>
      <c r="G18" s="89">
        <v>2.2200000000000002</v>
      </c>
      <c r="H18" s="89">
        <v>2.2200000000000002</v>
      </c>
      <c r="I18" s="91">
        <f t="shared" si="1"/>
        <v>100</v>
      </c>
      <c r="J18" s="89">
        <f t="shared" si="3"/>
        <v>2.2199999999999998</v>
      </c>
      <c r="K18" s="89">
        <v>0.24</v>
      </c>
      <c r="L18" s="89">
        <v>0.32</v>
      </c>
      <c r="M18" s="92">
        <v>1.66</v>
      </c>
      <c r="N18" s="92">
        <f t="shared" si="7"/>
        <v>0</v>
      </c>
      <c r="O18" s="89">
        <f t="shared" si="4"/>
        <v>2.2199999999999998</v>
      </c>
      <c r="P18" s="89">
        <v>0.24</v>
      </c>
      <c r="Q18" s="89">
        <v>0.32</v>
      </c>
      <c r="R18" s="92">
        <v>1.66</v>
      </c>
      <c r="S18" s="92">
        <v>0</v>
      </c>
      <c r="T18" s="92">
        <f t="shared" si="5"/>
        <v>0</v>
      </c>
      <c r="U18" s="92">
        <v>0</v>
      </c>
      <c r="V18" s="92">
        <v>0</v>
      </c>
      <c r="W18" s="92">
        <v>0</v>
      </c>
      <c r="X18" s="92">
        <v>0</v>
      </c>
      <c r="Y18" s="92">
        <f t="shared" si="6"/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4">
        <v>0</v>
      </c>
    </row>
    <row r="19" spans="1:45" ht="24.75" customHeight="1">
      <c r="A19" s="17" t="s">
        <v>127</v>
      </c>
      <c r="B19" s="89">
        <v>51.72</v>
      </c>
      <c r="C19" s="210">
        <v>3478</v>
      </c>
      <c r="D19" s="89">
        <v>48.46</v>
      </c>
      <c r="E19" s="208">
        <v>3316</v>
      </c>
      <c r="F19" s="90">
        <f t="shared" si="0"/>
        <v>95.342150661299598</v>
      </c>
      <c r="G19" s="89">
        <v>3.44</v>
      </c>
      <c r="H19" s="89">
        <v>3.44</v>
      </c>
      <c r="I19" s="91">
        <f t="shared" si="1"/>
        <v>100</v>
      </c>
      <c r="J19" s="89">
        <f t="shared" si="3"/>
        <v>3.44</v>
      </c>
      <c r="K19" s="89">
        <v>0.82</v>
      </c>
      <c r="L19" s="89">
        <v>1.68</v>
      </c>
      <c r="M19" s="92">
        <v>0.94</v>
      </c>
      <c r="N19" s="92">
        <f t="shared" si="7"/>
        <v>0</v>
      </c>
      <c r="O19" s="89">
        <f t="shared" si="4"/>
        <v>3.44</v>
      </c>
      <c r="P19" s="89">
        <v>0.82</v>
      </c>
      <c r="Q19" s="89">
        <v>1.68</v>
      </c>
      <c r="R19" s="92">
        <v>0.94</v>
      </c>
      <c r="S19" s="92">
        <v>0</v>
      </c>
      <c r="T19" s="92">
        <f t="shared" si="5"/>
        <v>0</v>
      </c>
      <c r="U19" s="92">
        <v>0</v>
      </c>
      <c r="V19" s="92">
        <v>0</v>
      </c>
      <c r="W19" s="92">
        <v>0</v>
      </c>
      <c r="X19" s="92">
        <v>0</v>
      </c>
      <c r="Y19" s="92">
        <f t="shared" si="6"/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4">
        <v>0</v>
      </c>
    </row>
    <row r="20" spans="1:45" ht="24.75" customHeight="1">
      <c r="A20" s="17" t="s">
        <v>128</v>
      </c>
      <c r="B20" s="89">
        <v>55.45</v>
      </c>
      <c r="C20" s="210">
        <v>2656</v>
      </c>
      <c r="D20" s="89">
        <v>43.740000000000009</v>
      </c>
      <c r="E20" s="208">
        <v>2467</v>
      </c>
      <c r="F20" s="90">
        <f t="shared" si="0"/>
        <v>92.884036144578303</v>
      </c>
      <c r="G20" s="89">
        <v>2.63</v>
      </c>
      <c r="H20" s="89">
        <v>2.63</v>
      </c>
      <c r="I20" s="91">
        <f t="shared" si="1"/>
        <v>100</v>
      </c>
      <c r="J20" s="89">
        <f t="shared" si="3"/>
        <v>2.63</v>
      </c>
      <c r="K20" s="89">
        <v>0.53</v>
      </c>
      <c r="L20" s="89">
        <v>1.24</v>
      </c>
      <c r="M20" s="92">
        <v>0.86</v>
      </c>
      <c r="N20" s="92">
        <f t="shared" si="7"/>
        <v>0</v>
      </c>
      <c r="O20" s="89">
        <f t="shared" si="4"/>
        <v>2.63</v>
      </c>
      <c r="P20" s="89">
        <v>0.53</v>
      </c>
      <c r="Q20" s="89">
        <v>1.24</v>
      </c>
      <c r="R20" s="92">
        <v>0.86</v>
      </c>
      <c r="S20" s="92">
        <v>0</v>
      </c>
      <c r="T20" s="92">
        <f t="shared" si="5"/>
        <v>0</v>
      </c>
      <c r="U20" s="92">
        <v>0</v>
      </c>
      <c r="V20" s="92">
        <v>0</v>
      </c>
      <c r="W20" s="92">
        <v>0</v>
      </c>
      <c r="X20" s="92">
        <v>0</v>
      </c>
      <c r="Y20" s="92">
        <f t="shared" si="6"/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4">
        <v>0</v>
      </c>
    </row>
    <row r="21" spans="1:45" ht="24.75" customHeight="1">
      <c r="A21" s="17" t="s">
        <v>129</v>
      </c>
      <c r="B21" s="89">
        <v>48.66</v>
      </c>
      <c r="C21" s="210">
        <v>3452</v>
      </c>
      <c r="D21" s="89">
        <v>26.639999999999993</v>
      </c>
      <c r="E21" s="208">
        <v>2428</v>
      </c>
      <c r="F21" s="90">
        <f t="shared" si="0"/>
        <v>70.336037079953655</v>
      </c>
      <c r="G21" s="89">
        <v>3.42</v>
      </c>
      <c r="H21" s="89">
        <v>3.42</v>
      </c>
      <c r="I21" s="91">
        <f t="shared" si="1"/>
        <v>100</v>
      </c>
      <c r="J21" s="89">
        <f t="shared" si="3"/>
        <v>3.42</v>
      </c>
      <c r="K21" s="89">
        <v>0.09</v>
      </c>
      <c r="L21" s="89">
        <v>1.76</v>
      </c>
      <c r="M21" s="92">
        <v>1.57</v>
      </c>
      <c r="N21" s="92">
        <f t="shared" si="7"/>
        <v>0</v>
      </c>
      <c r="O21" s="89">
        <f t="shared" si="4"/>
        <v>3.42</v>
      </c>
      <c r="P21" s="89">
        <v>0.09</v>
      </c>
      <c r="Q21" s="89">
        <v>1.76</v>
      </c>
      <c r="R21" s="92">
        <v>1.57</v>
      </c>
      <c r="S21" s="92">
        <v>0</v>
      </c>
      <c r="T21" s="92">
        <f t="shared" si="5"/>
        <v>0</v>
      </c>
      <c r="U21" s="92">
        <v>0</v>
      </c>
      <c r="V21" s="92">
        <v>0</v>
      </c>
      <c r="W21" s="92">
        <v>0</v>
      </c>
      <c r="X21" s="92">
        <v>0</v>
      </c>
      <c r="Y21" s="92">
        <f t="shared" si="6"/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4">
        <v>0</v>
      </c>
    </row>
    <row r="22" spans="1:45" ht="24.75" customHeight="1">
      <c r="A22" s="17" t="s">
        <v>130</v>
      </c>
      <c r="B22" s="89">
        <v>34.64</v>
      </c>
      <c r="C22" s="210">
        <v>1660</v>
      </c>
      <c r="D22" s="89">
        <v>15.16</v>
      </c>
      <c r="E22" s="208">
        <v>1490</v>
      </c>
      <c r="F22" s="90">
        <f t="shared" si="0"/>
        <v>89.759036144578303</v>
      </c>
      <c r="G22" s="89">
        <v>1.65</v>
      </c>
      <c r="H22" s="89">
        <v>1.65</v>
      </c>
      <c r="I22" s="91">
        <f>H22/G22%</f>
        <v>99.999999999999986</v>
      </c>
      <c r="J22" s="89">
        <f t="shared" si="3"/>
        <v>1.65</v>
      </c>
      <c r="K22" s="89">
        <v>0.2</v>
      </c>
      <c r="L22" s="89">
        <v>1.02</v>
      </c>
      <c r="M22" s="92">
        <v>0.43</v>
      </c>
      <c r="N22" s="92">
        <f t="shared" si="7"/>
        <v>0</v>
      </c>
      <c r="O22" s="89">
        <f t="shared" si="4"/>
        <v>1.65</v>
      </c>
      <c r="P22" s="89">
        <v>0.2</v>
      </c>
      <c r="Q22" s="89">
        <v>1.02</v>
      </c>
      <c r="R22" s="92">
        <v>0.43</v>
      </c>
      <c r="S22" s="92">
        <v>0</v>
      </c>
      <c r="T22" s="92">
        <f t="shared" si="5"/>
        <v>0</v>
      </c>
      <c r="U22" s="92">
        <v>0</v>
      </c>
      <c r="V22" s="92">
        <v>0</v>
      </c>
      <c r="W22" s="92">
        <v>0</v>
      </c>
      <c r="X22" s="92">
        <v>0</v>
      </c>
      <c r="Y22" s="92">
        <f t="shared" si="6"/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4">
        <v>0</v>
      </c>
    </row>
    <row r="23" spans="1:45" ht="24.75" customHeight="1">
      <c r="A23" s="17" t="s">
        <v>131</v>
      </c>
      <c r="B23" s="89">
        <v>33.26</v>
      </c>
      <c r="C23" s="210">
        <v>1509</v>
      </c>
      <c r="D23" s="89">
        <v>32.26</v>
      </c>
      <c r="E23" s="208">
        <v>1459</v>
      </c>
      <c r="F23" s="90">
        <f t="shared" si="0"/>
        <v>96.686547382372439</v>
      </c>
      <c r="G23" s="89">
        <v>1.5</v>
      </c>
      <c r="H23" s="89">
        <v>1.5</v>
      </c>
      <c r="I23" s="91">
        <f t="shared" si="1"/>
        <v>100</v>
      </c>
      <c r="J23" s="89">
        <f t="shared" si="3"/>
        <v>1.5</v>
      </c>
      <c r="K23" s="89">
        <v>0.04</v>
      </c>
      <c r="L23" s="89">
        <v>1.06</v>
      </c>
      <c r="M23" s="92">
        <v>0.4</v>
      </c>
      <c r="N23" s="92">
        <f t="shared" si="7"/>
        <v>0</v>
      </c>
      <c r="O23" s="89">
        <f t="shared" si="4"/>
        <v>1.5</v>
      </c>
      <c r="P23" s="89">
        <v>0.04</v>
      </c>
      <c r="Q23" s="89">
        <v>1.06</v>
      </c>
      <c r="R23" s="92">
        <v>0.4</v>
      </c>
      <c r="S23" s="92">
        <v>0</v>
      </c>
      <c r="T23" s="92">
        <f t="shared" si="5"/>
        <v>0</v>
      </c>
      <c r="U23" s="92">
        <v>0</v>
      </c>
      <c r="V23" s="92">
        <v>0</v>
      </c>
      <c r="W23" s="92">
        <v>0</v>
      </c>
      <c r="X23" s="92">
        <v>0</v>
      </c>
      <c r="Y23" s="92">
        <f t="shared" si="6"/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4">
        <v>0</v>
      </c>
    </row>
    <row r="24" spans="1:45" ht="24.75" customHeight="1">
      <c r="A24" s="17" t="s">
        <v>132</v>
      </c>
      <c r="B24" s="89">
        <v>29.19</v>
      </c>
      <c r="C24" s="210">
        <v>1506</v>
      </c>
      <c r="D24" s="89">
        <v>26.57</v>
      </c>
      <c r="E24" s="208">
        <v>1407</v>
      </c>
      <c r="F24" s="90">
        <f t="shared" si="0"/>
        <v>93.426294820717132</v>
      </c>
      <c r="G24" s="89">
        <v>1.49</v>
      </c>
      <c r="H24" s="89">
        <v>1.49</v>
      </c>
      <c r="I24" s="91">
        <f t="shared" si="1"/>
        <v>100</v>
      </c>
      <c r="J24" s="89">
        <f t="shared" si="3"/>
        <v>1.4929999999999999</v>
      </c>
      <c r="K24" s="89">
        <v>0.04</v>
      </c>
      <c r="L24" s="89">
        <v>0.96299999999999997</v>
      </c>
      <c r="M24" s="92">
        <v>0.49</v>
      </c>
      <c r="N24" s="92">
        <f t="shared" si="7"/>
        <v>0</v>
      </c>
      <c r="O24" s="89">
        <f t="shared" si="4"/>
        <v>1.4929999999999999</v>
      </c>
      <c r="P24" s="89">
        <v>0.04</v>
      </c>
      <c r="Q24" s="89">
        <v>0.96299999999999997</v>
      </c>
      <c r="R24" s="92">
        <v>0.49</v>
      </c>
      <c r="S24" s="92">
        <v>0</v>
      </c>
      <c r="T24" s="92">
        <f t="shared" si="5"/>
        <v>0</v>
      </c>
      <c r="U24" s="92">
        <v>0</v>
      </c>
      <c r="V24" s="92">
        <v>0</v>
      </c>
      <c r="W24" s="92">
        <v>0</v>
      </c>
      <c r="X24" s="92">
        <v>0</v>
      </c>
      <c r="Y24" s="92">
        <f t="shared" si="6"/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4">
        <v>0</v>
      </c>
    </row>
    <row r="25" spans="1:45" ht="24.75" customHeight="1">
      <c r="A25" s="17" t="s">
        <v>133</v>
      </c>
      <c r="B25" s="89">
        <v>59.79</v>
      </c>
      <c r="C25" s="210">
        <v>3120</v>
      </c>
      <c r="D25" s="89">
        <v>53.65</v>
      </c>
      <c r="E25" s="208">
        <v>2824</v>
      </c>
      <c r="F25" s="90">
        <f t="shared" si="0"/>
        <v>90.512820512820511</v>
      </c>
      <c r="G25" s="89">
        <v>3.09</v>
      </c>
      <c r="H25" s="89">
        <v>3.09</v>
      </c>
      <c r="I25" s="91">
        <f t="shared" si="1"/>
        <v>100</v>
      </c>
      <c r="J25" s="89">
        <f t="shared" si="3"/>
        <v>3.09</v>
      </c>
      <c r="K25" s="89">
        <v>0.36</v>
      </c>
      <c r="L25" s="89">
        <v>1.37</v>
      </c>
      <c r="M25" s="92">
        <v>1.36</v>
      </c>
      <c r="N25" s="92">
        <f t="shared" si="7"/>
        <v>0</v>
      </c>
      <c r="O25" s="89">
        <f t="shared" si="4"/>
        <v>3.09</v>
      </c>
      <c r="P25" s="89">
        <v>0.36</v>
      </c>
      <c r="Q25" s="89">
        <v>1.37</v>
      </c>
      <c r="R25" s="92">
        <v>1.36</v>
      </c>
      <c r="S25" s="92">
        <v>0</v>
      </c>
      <c r="T25" s="92">
        <f t="shared" si="5"/>
        <v>0</v>
      </c>
      <c r="U25" s="92">
        <v>0</v>
      </c>
      <c r="V25" s="92">
        <v>0</v>
      </c>
      <c r="W25" s="92">
        <v>0</v>
      </c>
      <c r="X25" s="92">
        <v>0</v>
      </c>
      <c r="Y25" s="92">
        <f t="shared" si="6"/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4">
        <v>0</v>
      </c>
    </row>
    <row r="26" spans="1:45" ht="24.75" customHeight="1">
      <c r="A26" s="17" t="s">
        <v>134</v>
      </c>
      <c r="B26" s="89">
        <v>18.440000000000001</v>
      </c>
      <c r="C26" s="210">
        <v>950</v>
      </c>
      <c r="D26" s="89">
        <v>17.080000000000002</v>
      </c>
      <c r="E26" s="208">
        <v>948</v>
      </c>
      <c r="F26" s="90">
        <f t="shared" si="0"/>
        <v>99.789473684210535</v>
      </c>
      <c r="G26" s="89">
        <v>1.02</v>
      </c>
      <c r="H26" s="89">
        <v>1.02</v>
      </c>
      <c r="I26" s="91">
        <f t="shared" si="1"/>
        <v>100</v>
      </c>
      <c r="J26" s="89">
        <f t="shared" si="3"/>
        <v>1.02</v>
      </c>
      <c r="K26" s="89">
        <v>0.12</v>
      </c>
      <c r="L26" s="89">
        <v>0.28999999999999998</v>
      </c>
      <c r="M26" s="92">
        <v>0.61</v>
      </c>
      <c r="N26" s="92">
        <f t="shared" si="7"/>
        <v>0</v>
      </c>
      <c r="O26" s="89">
        <f t="shared" si="4"/>
        <v>1.02</v>
      </c>
      <c r="P26" s="89">
        <v>0.12</v>
      </c>
      <c r="Q26" s="89">
        <v>0.28999999999999998</v>
      </c>
      <c r="R26" s="92">
        <v>0.61</v>
      </c>
      <c r="S26" s="92">
        <v>0</v>
      </c>
      <c r="T26" s="92">
        <f t="shared" si="5"/>
        <v>0</v>
      </c>
      <c r="U26" s="92">
        <v>0</v>
      </c>
      <c r="V26" s="92">
        <v>0</v>
      </c>
      <c r="W26" s="92">
        <v>0</v>
      </c>
      <c r="X26" s="92">
        <v>0</v>
      </c>
      <c r="Y26" s="92">
        <f t="shared" si="6"/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3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4">
        <v>0</v>
      </c>
    </row>
    <row r="27" spans="1:45" ht="24.75" customHeight="1">
      <c r="A27" s="22" t="s">
        <v>135</v>
      </c>
      <c r="B27" s="95">
        <v>43.23</v>
      </c>
      <c r="C27" s="211">
        <v>1940</v>
      </c>
      <c r="D27" s="95">
        <v>37.51</v>
      </c>
      <c r="E27" s="209">
        <v>1800</v>
      </c>
      <c r="F27" s="96">
        <f t="shared" si="0"/>
        <v>92.783505154639172</v>
      </c>
      <c r="G27" s="95">
        <v>1.92</v>
      </c>
      <c r="H27" s="95">
        <v>1.92</v>
      </c>
      <c r="I27" s="97">
        <f t="shared" si="1"/>
        <v>100</v>
      </c>
      <c r="J27" s="95">
        <f t="shared" si="3"/>
        <v>1.92</v>
      </c>
      <c r="K27" s="95">
        <v>0.2</v>
      </c>
      <c r="L27" s="95">
        <v>0.71</v>
      </c>
      <c r="M27" s="98">
        <v>1.01</v>
      </c>
      <c r="N27" s="98">
        <f t="shared" si="7"/>
        <v>0</v>
      </c>
      <c r="O27" s="95">
        <f t="shared" si="4"/>
        <v>1.92</v>
      </c>
      <c r="P27" s="95">
        <v>0.2</v>
      </c>
      <c r="Q27" s="95">
        <v>0.71</v>
      </c>
      <c r="R27" s="98">
        <v>1.01</v>
      </c>
      <c r="S27" s="98">
        <v>0</v>
      </c>
      <c r="T27" s="98">
        <f t="shared" si="5"/>
        <v>0</v>
      </c>
      <c r="U27" s="98">
        <v>0</v>
      </c>
      <c r="V27" s="98">
        <v>0</v>
      </c>
      <c r="W27" s="98">
        <v>0</v>
      </c>
      <c r="X27" s="98">
        <v>0</v>
      </c>
      <c r="Y27" s="98">
        <f t="shared" si="6"/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100">
        <v>0</v>
      </c>
    </row>
    <row r="28" spans="1:45" ht="24.75" customHeight="1">
      <c r="A28" s="190" t="s">
        <v>136</v>
      </c>
      <c r="B28" s="190"/>
      <c r="C28" s="190"/>
      <c r="D28" s="190"/>
      <c r="E28" s="190"/>
      <c r="F28" s="190"/>
      <c r="AM28" s="181" t="s">
        <v>137</v>
      </c>
      <c r="AN28" s="181"/>
      <c r="AO28" s="181"/>
      <c r="AP28" s="181"/>
      <c r="AQ28" s="181"/>
      <c r="AR28" s="181"/>
      <c r="AS28" s="181"/>
    </row>
    <row r="29" spans="1:45">
      <c r="C29" s="21"/>
    </row>
  </sheetData>
  <mergeCells count="37">
    <mergeCell ref="A28:F28"/>
    <mergeCell ref="AM28:AS28"/>
    <mergeCell ref="AH6:AH7"/>
    <mergeCell ref="AI6:AK6"/>
    <mergeCell ref="AL6:AL7"/>
    <mergeCell ref="AM6:AO6"/>
    <mergeCell ref="AP6:AP7"/>
    <mergeCell ref="AQ6:AS6"/>
    <mergeCell ref="M5:M7"/>
    <mergeCell ref="N5:N7"/>
    <mergeCell ref="O5:AG5"/>
    <mergeCell ref="B6:B7"/>
    <mergeCell ref="C6:C7"/>
    <mergeCell ref="D6:D7"/>
    <mergeCell ref="E6:E7"/>
    <mergeCell ref="O6:S6"/>
    <mergeCell ref="T6:X6"/>
    <mergeCell ref="Y6:AB6"/>
    <mergeCell ref="AC6:AG6"/>
    <mergeCell ref="I4:I7"/>
    <mergeCell ref="J4:AG4"/>
    <mergeCell ref="A2:F2"/>
    <mergeCell ref="A3:C3"/>
    <mergeCell ref="Q3:Y3"/>
    <mergeCell ref="AO3:AS3"/>
    <mergeCell ref="A4:A7"/>
    <mergeCell ref="B4:C5"/>
    <mergeCell ref="D4:E5"/>
    <mergeCell ref="F4:F7"/>
    <mergeCell ref="G4:G7"/>
    <mergeCell ref="H4:H7"/>
    <mergeCell ref="AH4:AK5"/>
    <mergeCell ref="AL4:AO5"/>
    <mergeCell ref="AP4:AS5"/>
    <mergeCell ref="J5:J7"/>
    <mergeCell ref="K5:K7"/>
    <mergeCell ref="L5:L7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25"/>
  <sheetViews>
    <sheetView topLeftCell="A7" workbookViewId="0">
      <selection activeCell="A25" sqref="A25:B25"/>
    </sheetView>
  </sheetViews>
  <sheetFormatPr defaultRowHeight="18.75" customHeight="1"/>
  <cols>
    <col min="1" max="1" width="10.875" style="1" customWidth="1"/>
    <col min="2" max="2" width="8" style="1" customWidth="1"/>
    <col min="3" max="5" width="13.875" style="1" customWidth="1"/>
    <col min="6" max="6" width="17.625" style="1" customWidth="1"/>
    <col min="7" max="16384" width="9" style="1"/>
  </cols>
  <sheetData>
    <row r="2" spans="1:9" ht="23.25" customHeight="1">
      <c r="A2" s="195" t="s">
        <v>138</v>
      </c>
      <c r="B2" s="195"/>
      <c r="C2" s="195"/>
      <c r="D2" s="195"/>
      <c r="E2" s="195"/>
      <c r="F2" s="29"/>
    </row>
    <row r="3" spans="1:9" s="65" customFormat="1" ht="23.25" customHeight="1">
      <c r="A3" s="26" t="s">
        <v>139</v>
      </c>
      <c r="F3" s="101" t="s">
        <v>140</v>
      </c>
    </row>
    <row r="4" spans="1:9" s="2" customFormat="1" ht="64.5" customHeight="1">
      <c r="A4" s="102" t="s">
        <v>216</v>
      </c>
      <c r="B4" s="103" t="s">
        <v>141</v>
      </c>
      <c r="C4" s="3" t="s">
        <v>142</v>
      </c>
      <c r="D4" s="3" t="s">
        <v>143</v>
      </c>
      <c r="E4" s="3" t="s">
        <v>144</v>
      </c>
      <c r="F4" s="3" t="s">
        <v>145</v>
      </c>
    </row>
    <row r="5" spans="1:9" s="9" customFormat="1" ht="21.75" customHeight="1">
      <c r="A5" s="51">
        <v>2017</v>
      </c>
      <c r="B5" s="104">
        <v>15</v>
      </c>
      <c r="C5" s="105">
        <v>39722</v>
      </c>
      <c r="D5" s="105">
        <v>124473</v>
      </c>
      <c r="E5" s="105">
        <v>39227</v>
      </c>
      <c r="F5" s="106">
        <v>85246</v>
      </c>
      <c r="G5" s="1"/>
      <c r="H5" s="1"/>
      <c r="I5" s="1"/>
    </row>
    <row r="6" spans="1:9" s="9" customFormat="1" ht="21.75" customHeight="1">
      <c r="A6" s="51">
        <v>2018</v>
      </c>
      <c r="B6" s="104">
        <v>15</v>
      </c>
      <c r="C6" s="105">
        <v>39722</v>
      </c>
      <c r="D6" s="105">
        <v>124473</v>
      </c>
      <c r="E6" s="105">
        <v>40645</v>
      </c>
      <c r="F6" s="106">
        <v>83828</v>
      </c>
      <c r="G6" s="1"/>
      <c r="H6" s="1"/>
      <c r="I6" s="1"/>
    </row>
    <row r="7" spans="1:9" s="9" customFormat="1" ht="21.75" customHeight="1">
      <c r="A7" s="4">
        <v>2019</v>
      </c>
      <c r="B7" s="107">
        <v>15</v>
      </c>
      <c r="C7" s="108">
        <v>39722</v>
      </c>
      <c r="D7" s="108">
        <v>124473</v>
      </c>
      <c r="E7" s="108">
        <v>44385</v>
      </c>
      <c r="F7" s="109">
        <v>80088</v>
      </c>
      <c r="G7" s="1"/>
      <c r="H7" s="1"/>
      <c r="I7" s="1"/>
    </row>
    <row r="8" spans="1:9" s="9" customFormat="1" ht="21.75" customHeight="1">
      <c r="A8" s="4">
        <v>2020</v>
      </c>
      <c r="B8" s="107">
        <v>15</v>
      </c>
      <c r="C8" s="108">
        <v>40083</v>
      </c>
      <c r="D8" s="108">
        <v>125913</v>
      </c>
      <c r="E8" s="108">
        <v>46594.12000000001</v>
      </c>
      <c r="F8" s="109">
        <v>79318.880000000005</v>
      </c>
      <c r="G8" s="1"/>
      <c r="H8" s="1"/>
      <c r="I8" s="1"/>
    </row>
    <row r="9" spans="1:9" s="9" customFormat="1" ht="21.75" customHeight="1">
      <c r="A9" s="4">
        <v>2021</v>
      </c>
      <c r="B9" s="107">
        <v>15</v>
      </c>
      <c r="C9" s="108">
        <v>40083</v>
      </c>
      <c r="D9" s="108">
        <v>125913</v>
      </c>
      <c r="E9" s="108">
        <v>35251</v>
      </c>
      <c r="F9" s="109">
        <v>90662</v>
      </c>
      <c r="G9" s="1"/>
      <c r="H9" s="1"/>
      <c r="I9" s="1"/>
    </row>
    <row r="10" spans="1:9" ht="21.75" customHeight="1">
      <c r="A10" s="13">
        <v>2022</v>
      </c>
      <c r="B10" s="110">
        <f>SUM(B11:B24)</f>
        <v>15</v>
      </c>
      <c r="C10" s="213">
        <f>SUM(C11:C24)</f>
        <v>39722</v>
      </c>
      <c r="D10" s="213">
        <f>SUM(D11:D24)</f>
        <v>124473</v>
      </c>
      <c r="E10" s="213">
        <f>SUM(E11:E24)</f>
        <v>36573</v>
      </c>
      <c r="F10" s="111">
        <f>SUM(F11:F24)</f>
        <v>87900</v>
      </c>
    </row>
    <row r="11" spans="1:9" ht="21.75" customHeight="1">
      <c r="A11" s="17" t="s">
        <v>146</v>
      </c>
      <c r="B11" s="218">
        <v>1</v>
      </c>
      <c r="C11" s="214">
        <v>8609</v>
      </c>
      <c r="D11" s="214">
        <v>45346</v>
      </c>
      <c r="E11" s="214">
        <v>4094</v>
      </c>
      <c r="F11" s="215">
        <f t="shared" ref="F11:F23" si="0">D11-E11</f>
        <v>41252</v>
      </c>
    </row>
    <row r="12" spans="1:9" ht="21.75" customHeight="1">
      <c r="A12" s="17" t="s">
        <v>46</v>
      </c>
      <c r="B12" s="218">
        <v>1</v>
      </c>
      <c r="C12" s="214">
        <v>1500</v>
      </c>
      <c r="D12" s="214">
        <v>7398</v>
      </c>
      <c r="E12" s="214">
        <v>6082</v>
      </c>
      <c r="F12" s="215">
        <f t="shared" si="0"/>
        <v>1316</v>
      </c>
    </row>
    <row r="13" spans="1:9" ht="21.75" customHeight="1">
      <c r="A13" s="17" t="s">
        <v>147</v>
      </c>
      <c r="B13" s="218">
        <v>1</v>
      </c>
      <c r="C13" s="214">
        <v>1600</v>
      </c>
      <c r="D13" s="214">
        <v>4438</v>
      </c>
      <c r="E13" s="214">
        <v>1980</v>
      </c>
      <c r="F13" s="215">
        <f t="shared" si="0"/>
        <v>2458</v>
      </c>
    </row>
    <row r="14" spans="1:9" ht="21.75" customHeight="1">
      <c r="A14" s="17" t="s">
        <v>148</v>
      </c>
      <c r="B14" s="218">
        <v>1</v>
      </c>
      <c r="C14" s="214">
        <v>5296</v>
      </c>
      <c r="D14" s="214">
        <v>9400</v>
      </c>
      <c r="E14" s="214">
        <v>3500</v>
      </c>
      <c r="F14" s="215">
        <f t="shared" si="0"/>
        <v>5900</v>
      </c>
    </row>
    <row r="15" spans="1:9" ht="21.75" customHeight="1">
      <c r="A15" s="17" t="s">
        <v>149</v>
      </c>
      <c r="B15" s="218">
        <v>1</v>
      </c>
      <c r="C15" s="214">
        <v>2100</v>
      </c>
      <c r="D15" s="214">
        <v>5222</v>
      </c>
      <c r="E15" s="214">
        <v>3400</v>
      </c>
      <c r="F15" s="215">
        <f t="shared" si="0"/>
        <v>1822</v>
      </c>
    </row>
    <row r="16" spans="1:9" ht="21.75" customHeight="1">
      <c r="A16" s="17" t="s">
        <v>19</v>
      </c>
      <c r="B16" s="218">
        <v>1</v>
      </c>
      <c r="C16" s="214">
        <v>4060</v>
      </c>
      <c r="D16" s="214">
        <v>8999</v>
      </c>
      <c r="E16" s="214">
        <v>2238</v>
      </c>
      <c r="F16" s="215">
        <f t="shared" si="0"/>
        <v>6761</v>
      </c>
    </row>
    <row r="17" spans="1:12" ht="21.75" customHeight="1">
      <c r="A17" s="17" t="s">
        <v>150</v>
      </c>
      <c r="B17" s="218">
        <v>1</v>
      </c>
      <c r="C17" s="214">
        <v>1800</v>
      </c>
      <c r="D17" s="214">
        <v>4438</v>
      </c>
      <c r="E17" s="214">
        <v>2741</v>
      </c>
      <c r="F17" s="215">
        <f t="shared" si="0"/>
        <v>1697</v>
      </c>
    </row>
    <row r="18" spans="1:12" ht="21.75" customHeight="1">
      <c r="A18" s="17" t="s">
        <v>50</v>
      </c>
      <c r="B18" s="218">
        <v>2</v>
      </c>
      <c r="C18" s="214">
        <v>1650</v>
      </c>
      <c r="D18" s="214">
        <v>6910</v>
      </c>
      <c r="E18" s="214">
        <v>4318</v>
      </c>
      <c r="F18" s="215">
        <f t="shared" si="0"/>
        <v>2592</v>
      </c>
    </row>
    <row r="19" spans="1:12" ht="21.75" customHeight="1">
      <c r="A19" s="17" t="s">
        <v>151</v>
      </c>
      <c r="B19" s="218">
        <v>1</v>
      </c>
      <c r="C19" s="214">
        <v>936</v>
      </c>
      <c r="D19" s="214">
        <v>2357</v>
      </c>
      <c r="E19" s="214">
        <v>1390</v>
      </c>
      <c r="F19" s="215">
        <f t="shared" si="0"/>
        <v>967</v>
      </c>
    </row>
    <row r="20" spans="1:12" ht="21.75" customHeight="1">
      <c r="A20" s="17" t="s">
        <v>23</v>
      </c>
      <c r="B20" s="218">
        <v>1</v>
      </c>
      <c r="C20" s="214">
        <v>1800</v>
      </c>
      <c r="D20" s="214">
        <v>3772</v>
      </c>
      <c r="E20" s="214">
        <v>2735</v>
      </c>
      <c r="F20" s="215">
        <f t="shared" si="0"/>
        <v>1037</v>
      </c>
    </row>
    <row r="21" spans="1:12" ht="21.75" customHeight="1">
      <c r="A21" s="17" t="s">
        <v>152</v>
      </c>
      <c r="B21" s="218">
        <v>1</v>
      </c>
      <c r="C21" s="214">
        <v>2310</v>
      </c>
      <c r="D21" s="214">
        <v>4099</v>
      </c>
      <c r="E21" s="214">
        <v>1038</v>
      </c>
      <c r="F21" s="215">
        <f t="shared" si="0"/>
        <v>3061</v>
      </c>
    </row>
    <row r="22" spans="1:12" ht="21.75" customHeight="1">
      <c r="A22" s="17" t="s">
        <v>25</v>
      </c>
      <c r="B22" s="218">
        <v>1</v>
      </c>
      <c r="C22" s="214">
        <v>1800</v>
      </c>
      <c r="D22" s="214">
        <v>5425</v>
      </c>
      <c r="E22" s="214">
        <v>1067</v>
      </c>
      <c r="F22" s="215">
        <f t="shared" si="0"/>
        <v>4358</v>
      </c>
    </row>
    <row r="23" spans="1:12" ht="21.75" customHeight="1">
      <c r="A23" s="17" t="s">
        <v>54</v>
      </c>
      <c r="B23" s="218">
        <v>1</v>
      </c>
      <c r="C23" s="214">
        <v>806</v>
      </c>
      <c r="D23" s="214">
        <v>2618</v>
      </c>
      <c r="E23" s="214">
        <v>1340</v>
      </c>
      <c r="F23" s="215">
        <f t="shared" si="0"/>
        <v>1278</v>
      </c>
    </row>
    <row r="24" spans="1:12" ht="21.75" customHeight="1">
      <c r="A24" s="22" t="s">
        <v>153</v>
      </c>
      <c r="B24" s="219">
        <v>1</v>
      </c>
      <c r="C24" s="216">
        <v>5455</v>
      </c>
      <c r="D24" s="216">
        <v>14051</v>
      </c>
      <c r="E24" s="216">
        <v>650</v>
      </c>
      <c r="F24" s="217">
        <f>D24-E24</f>
        <v>13401</v>
      </c>
    </row>
    <row r="25" spans="1:12" ht="21.75" customHeight="1">
      <c r="A25" s="189" t="s">
        <v>28</v>
      </c>
      <c r="B25" s="190"/>
      <c r="D25" s="212" t="s">
        <v>29</v>
      </c>
      <c r="E25" s="212"/>
      <c r="F25" s="212"/>
      <c r="G25" s="190"/>
      <c r="H25" s="190"/>
      <c r="I25" s="190"/>
      <c r="J25" s="190"/>
      <c r="K25" s="190"/>
      <c r="L25" s="101"/>
    </row>
  </sheetData>
  <mergeCells count="4">
    <mergeCell ref="A2:E2"/>
    <mergeCell ref="A25:B25"/>
    <mergeCell ref="D25:F25"/>
    <mergeCell ref="G25:K25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9"/>
  <sheetViews>
    <sheetView workbookViewId="0">
      <selection activeCell="P18" sqref="P18"/>
    </sheetView>
  </sheetViews>
  <sheetFormatPr defaultRowHeight="16.5"/>
  <cols>
    <col min="1" max="1" width="7.625" style="113" customWidth="1"/>
    <col min="2" max="2" width="9.5" style="113" customWidth="1"/>
    <col min="3" max="3" width="13.25" style="113" customWidth="1"/>
    <col min="4" max="4" width="11.5" style="113" customWidth="1"/>
    <col min="5" max="5" width="12.5" style="113" customWidth="1"/>
    <col min="6" max="6" width="11.125" style="113" customWidth="1"/>
    <col min="7" max="7" width="10.25" style="113" customWidth="1"/>
    <col min="8" max="8" width="10.875" style="113" customWidth="1"/>
    <col min="9" max="9" width="13.125" style="113" customWidth="1"/>
    <col min="10" max="10" width="11.5" style="113" customWidth="1"/>
    <col min="11" max="11" width="9.75" style="113" customWidth="1"/>
    <col min="12" max="12" width="22.75" style="113" customWidth="1"/>
    <col min="13" max="13" width="8.75" style="113" customWidth="1"/>
    <col min="14" max="14" width="10.375" style="2" bestFit="1" customWidth="1"/>
    <col min="15" max="15" width="11.25" style="2" bestFit="1" customWidth="1"/>
    <col min="16" max="17" width="9" style="2" customWidth="1"/>
    <col min="18" max="18" width="9" style="63" customWidth="1"/>
    <col min="19" max="16384" width="9" style="113"/>
  </cols>
  <sheetData>
    <row r="1" spans="1:18" s="112" customFormat="1" ht="16.5" customHeight="1">
      <c r="N1" s="2"/>
      <c r="O1" s="2"/>
      <c r="P1" s="2"/>
      <c r="Q1" s="2"/>
      <c r="R1" s="49"/>
    </row>
    <row r="2" spans="1:18" ht="31.5" customHeight="1">
      <c r="A2" s="195" t="s">
        <v>154</v>
      </c>
      <c r="B2" s="195"/>
      <c r="C2" s="195"/>
      <c r="D2" s="195"/>
      <c r="E2" s="195"/>
      <c r="F2" s="195"/>
      <c r="G2" s="29"/>
    </row>
    <row r="3" spans="1:18" s="112" customFormat="1" ht="20.25" customHeight="1">
      <c r="A3" s="184" t="s">
        <v>155</v>
      </c>
      <c r="B3" s="184"/>
      <c r="C3" s="1"/>
      <c r="D3" s="1"/>
      <c r="E3" s="1"/>
      <c r="F3" s="1"/>
      <c r="G3" s="1"/>
      <c r="L3" s="206" t="s">
        <v>156</v>
      </c>
      <c r="M3" s="206"/>
      <c r="N3" s="2"/>
      <c r="O3" s="2"/>
      <c r="P3" s="2"/>
      <c r="Q3" s="2"/>
      <c r="R3" s="49"/>
    </row>
    <row r="4" spans="1:18" ht="46.5" customHeight="1">
      <c r="A4" s="193" t="s">
        <v>217</v>
      </c>
      <c r="B4" s="188" t="s">
        <v>157</v>
      </c>
      <c r="C4" s="188" t="s">
        <v>158</v>
      </c>
      <c r="D4" s="188"/>
      <c r="E4" s="188" t="s">
        <v>159</v>
      </c>
      <c r="F4" s="188"/>
      <c r="G4" s="188" t="s">
        <v>160</v>
      </c>
      <c r="H4" s="188"/>
      <c r="I4" s="188" t="s">
        <v>161</v>
      </c>
      <c r="J4" s="188"/>
      <c r="K4" s="188" t="s">
        <v>162</v>
      </c>
      <c r="L4" s="188"/>
      <c r="M4" s="188"/>
    </row>
    <row r="5" spans="1:18" ht="21" customHeight="1">
      <c r="A5" s="207"/>
      <c r="B5" s="188"/>
      <c r="C5" s="188" t="s">
        <v>163</v>
      </c>
      <c r="D5" s="188" t="s">
        <v>164</v>
      </c>
      <c r="E5" s="188" t="s">
        <v>165</v>
      </c>
      <c r="F5" s="188" t="s">
        <v>166</v>
      </c>
      <c r="G5" s="188" t="s">
        <v>165</v>
      </c>
      <c r="H5" s="188" t="s">
        <v>166</v>
      </c>
      <c r="I5" s="188" t="s">
        <v>167</v>
      </c>
      <c r="J5" s="188" t="s">
        <v>168</v>
      </c>
      <c r="K5" s="188" t="s">
        <v>169</v>
      </c>
      <c r="L5" s="188"/>
      <c r="M5" s="188" t="s">
        <v>166</v>
      </c>
    </row>
    <row r="6" spans="1:18" ht="36">
      <c r="A6" s="207"/>
      <c r="B6" s="188"/>
      <c r="C6" s="188"/>
      <c r="D6" s="188"/>
      <c r="E6" s="188"/>
      <c r="F6" s="188"/>
      <c r="G6" s="188"/>
      <c r="H6" s="188"/>
      <c r="I6" s="188"/>
      <c r="J6" s="188"/>
      <c r="K6" s="3" t="s">
        <v>170</v>
      </c>
      <c r="L6" s="3" t="s">
        <v>171</v>
      </c>
      <c r="M6" s="188"/>
    </row>
    <row r="7" spans="1:18" s="122" customFormat="1" ht="21" customHeight="1">
      <c r="A7" s="51">
        <v>2017</v>
      </c>
      <c r="B7" s="114">
        <v>10.302151317379744</v>
      </c>
      <c r="C7" s="115">
        <v>93082.5</v>
      </c>
      <c r="D7" s="115">
        <v>9589.5</v>
      </c>
      <c r="E7" s="115">
        <v>14819</v>
      </c>
      <c r="F7" s="115">
        <v>6460.5</v>
      </c>
      <c r="G7" s="115">
        <v>1298</v>
      </c>
      <c r="H7" s="115">
        <v>508</v>
      </c>
      <c r="I7" s="115">
        <v>76662.28</v>
      </c>
      <c r="J7" s="116">
        <v>2621</v>
      </c>
      <c r="K7" s="116">
        <v>303</v>
      </c>
      <c r="L7" s="116">
        <v>303</v>
      </c>
      <c r="M7" s="117">
        <v>0</v>
      </c>
      <c r="N7" s="118"/>
      <c r="O7" s="119"/>
      <c r="P7" s="120"/>
      <c r="Q7" s="120"/>
      <c r="R7" s="121"/>
    </row>
    <row r="8" spans="1:18" s="122" customFormat="1" ht="21" customHeight="1">
      <c r="A8" s="51">
        <v>2018</v>
      </c>
      <c r="B8" s="114">
        <v>7.2462632611886582</v>
      </c>
      <c r="C8" s="115">
        <v>222655.38</v>
      </c>
      <c r="D8" s="115">
        <v>16134.195</v>
      </c>
      <c r="E8" s="115">
        <v>14399.98</v>
      </c>
      <c r="F8" s="115">
        <v>5811.8950000000004</v>
      </c>
      <c r="G8" s="115">
        <v>0</v>
      </c>
      <c r="H8" s="115">
        <v>0</v>
      </c>
      <c r="I8" s="115">
        <v>195960.4</v>
      </c>
      <c r="J8" s="116">
        <v>1062.4000000000001</v>
      </c>
      <c r="K8" s="116">
        <v>555.5</v>
      </c>
      <c r="L8" s="116">
        <v>554.20000000000005</v>
      </c>
      <c r="M8" s="117">
        <v>1.3</v>
      </c>
      <c r="N8" s="118"/>
      <c r="O8" s="119"/>
      <c r="P8" s="120"/>
      <c r="Q8" s="120"/>
      <c r="R8" s="121"/>
    </row>
    <row r="9" spans="1:18" s="122" customFormat="1" ht="21" customHeight="1">
      <c r="A9" s="51">
        <v>2019</v>
      </c>
      <c r="B9" s="123">
        <v>6.4408906741698839</v>
      </c>
      <c r="C9" s="124">
        <v>126636.52300000002</v>
      </c>
      <c r="D9" s="124">
        <v>8156.5200000000013</v>
      </c>
      <c r="E9" s="124">
        <v>14947.115000000002</v>
      </c>
      <c r="F9" s="124">
        <v>6458.3100000000013</v>
      </c>
      <c r="G9" s="124">
        <v>0</v>
      </c>
      <c r="H9" s="124">
        <v>0</v>
      </c>
      <c r="I9" s="124">
        <v>111111.77700000002</v>
      </c>
      <c r="J9" s="124">
        <v>1697.36</v>
      </c>
      <c r="K9" s="124">
        <v>577.63099999999997</v>
      </c>
      <c r="L9" s="124">
        <v>576.78099999999995</v>
      </c>
      <c r="M9" s="117">
        <v>0.85</v>
      </c>
      <c r="N9" s="119"/>
      <c r="O9" s="119"/>
      <c r="P9" s="120"/>
      <c r="Q9" s="120"/>
      <c r="R9" s="121"/>
    </row>
    <row r="10" spans="1:18" s="122" customFormat="1" ht="21" customHeight="1">
      <c r="A10" s="51">
        <v>2020</v>
      </c>
      <c r="B10" s="123">
        <v>5.8093748591346079</v>
      </c>
      <c r="C10" s="124">
        <v>166116.03200000001</v>
      </c>
      <c r="D10" s="124">
        <v>9650.3029999999999</v>
      </c>
      <c r="E10" s="124">
        <v>14922.983</v>
      </c>
      <c r="F10" s="124">
        <v>5245.1829999999991</v>
      </c>
      <c r="G10" s="124">
        <v>0</v>
      </c>
      <c r="H10" s="124">
        <v>0</v>
      </c>
      <c r="I10" s="124">
        <v>150557.31</v>
      </c>
      <c r="J10" s="124">
        <v>4400</v>
      </c>
      <c r="K10" s="124">
        <v>635.73900000000003</v>
      </c>
      <c r="L10" s="124">
        <v>635.73900000000003</v>
      </c>
      <c r="M10" s="117">
        <v>5.12</v>
      </c>
      <c r="N10" s="119"/>
      <c r="O10" s="119"/>
      <c r="P10" s="120"/>
      <c r="Q10" s="120"/>
      <c r="R10" s="121"/>
    </row>
    <row r="11" spans="1:18" s="122" customFormat="1" ht="21" customHeight="1">
      <c r="A11" s="51">
        <v>2021</v>
      </c>
      <c r="B11" s="123">
        <v>4.03</v>
      </c>
      <c r="C11" s="124">
        <v>153199.82999999999</v>
      </c>
      <c r="D11" s="124">
        <v>6117.53</v>
      </c>
      <c r="E11" s="124">
        <v>14088.74</v>
      </c>
      <c r="F11" s="124">
        <v>5503.84</v>
      </c>
      <c r="G11" s="124">
        <v>0</v>
      </c>
      <c r="H11" s="124">
        <v>0</v>
      </c>
      <c r="I11" s="124">
        <v>138275.19</v>
      </c>
      <c r="J11" s="124">
        <v>666.42</v>
      </c>
      <c r="K11" s="124">
        <v>835.89</v>
      </c>
      <c r="L11" s="124">
        <v>828.63</v>
      </c>
      <c r="M11" s="117">
        <v>7.27</v>
      </c>
      <c r="N11" s="119"/>
      <c r="O11" s="119"/>
      <c r="P11" s="120"/>
      <c r="Q11" s="120"/>
      <c r="R11" s="121"/>
    </row>
    <row r="12" spans="1:18" s="131" customFormat="1" ht="21" customHeight="1">
      <c r="A12" s="125">
        <v>2022</v>
      </c>
      <c r="B12" s="126">
        <f t="shared" ref="B12:B26" si="0">D12/C12*100</f>
        <v>14.20084417960385</v>
      </c>
      <c r="C12" s="127">
        <f t="shared" ref="C12:C26" si="1">E12+G12+I12+K12</f>
        <v>151506.14800000002</v>
      </c>
      <c r="D12" s="127">
        <f t="shared" ref="D12:D26" si="2">F12+H12+J12+M12</f>
        <v>21515.151999999998</v>
      </c>
      <c r="E12" s="127">
        <f t="shared" ref="E12:M12" si="3">SUM(E13:E26)</f>
        <v>21334.82</v>
      </c>
      <c r="F12" s="127">
        <f t="shared" si="3"/>
        <v>21264.82</v>
      </c>
      <c r="G12" s="127">
        <f t="shared" si="3"/>
        <v>0</v>
      </c>
      <c r="H12" s="127">
        <f t="shared" si="3"/>
        <v>0</v>
      </c>
      <c r="I12" s="127">
        <f t="shared" si="3"/>
        <v>129230.55100000002</v>
      </c>
      <c r="J12" s="127">
        <f t="shared" si="3"/>
        <v>241</v>
      </c>
      <c r="K12" s="127">
        <f t="shared" si="3"/>
        <v>940.77700000000004</v>
      </c>
      <c r="L12" s="127">
        <f t="shared" si="3"/>
        <v>931.44499999999994</v>
      </c>
      <c r="M12" s="128">
        <f t="shared" si="3"/>
        <v>9.3320000000000007</v>
      </c>
      <c r="N12" s="118"/>
      <c r="O12" s="119"/>
      <c r="P12" s="129"/>
      <c r="Q12" s="129"/>
      <c r="R12" s="130"/>
    </row>
    <row r="13" spans="1:18" ht="21" customHeight="1">
      <c r="A13" s="17" t="s">
        <v>172</v>
      </c>
      <c r="B13" s="132">
        <f t="shared" si="0"/>
        <v>7.2399935056660105</v>
      </c>
      <c r="C13" s="133">
        <f t="shared" si="1"/>
        <v>26915.77</v>
      </c>
      <c r="D13" s="133">
        <f t="shared" si="2"/>
        <v>1948.7000000000003</v>
      </c>
      <c r="E13" s="134">
        <v>1948.7000000000003</v>
      </c>
      <c r="F13" s="135">
        <v>1948.7000000000003</v>
      </c>
      <c r="G13" s="136">
        <v>0</v>
      </c>
      <c r="H13" s="136">
        <v>0</v>
      </c>
      <c r="I13" s="137">
        <v>24876.42</v>
      </c>
      <c r="J13" s="138">
        <v>0</v>
      </c>
      <c r="K13" s="139">
        <f>SUM(L13:M13)</f>
        <v>90.65</v>
      </c>
      <c r="L13" s="140">
        <v>90.65</v>
      </c>
      <c r="M13" s="141">
        <v>0</v>
      </c>
      <c r="N13" s="142"/>
    </row>
    <row r="14" spans="1:18" ht="21" customHeight="1">
      <c r="A14" s="17" t="s">
        <v>173</v>
      </c>
      <c r="B14" s="132">
        <f t="shared" si="0"/>
        <v>6.5622685617729655</v>
      </c>
      <c r="C14" s="133">
        <f t="shared" si="1"/>
        <v>47260.180999999997</v>
      </c>
      <c r="D14" s="133">
        <f t="shared" si="2"/>
        <v>3101.34</v>
      </c>
      <c r="E14" s="134">
        <v>3066.34</v>
      </c>
      <c r="F14" s="135">
        <v>3031.34</v>
      </c>
      <c r="G14" s="136">
        <v>0</v>
      </c>
      <c r="H14" s="136">
        <v>0</v>
      </c>
      <c r="I14" s="137">
        <v>44061.273000000001</v>
      </c>
      <c r="J14" s="138">
        <v>70</v>
      </c>
      <c r="K14" s="139">
        <f t="shared" ref="K14:K26" si="4">SUM(L14:M14)</f>
        <v>132.56800000000001</v>
      </c>
      <c r="L14" s="140">
        <v>132.56800000000001</v>
      </c>
      <c r="M14" s="141">
        <v>0</v>
      </c>
      <c r="O14" s="143"/>
    </row>
    <row r="15" spans="1:18" ht="21" customHeight="1">
      <c r="A15" s="17" t="s">
        <v>174</v>
      </c>
      <c r="B15" s="132">
        <f t="shared" si="0"/>
        <v>24.861233994039988</v>
      </c>
      <c r="C15" s="133">
        <f t="shared" si="1"/>
        <v>2271.8100000000004</v>
      </c>
      <c r="D15" s="133">
        <f t="shared" si="2"/>
        <v>564.79999999999995</v>
      </c>
      <c r="E15" s="134">
        <v>493.8</v>
      </c>
      <c r="F15" s="135">
        <v>493.8</v>
      </c>
      <c r="G15" s="136">
        <v>0</v>
      </c>
      <c r="H15" s="136">
        <v>0</v>
      </c>
      <c r="I15" s="137">
        <v>1729.65</v>
      </c>
      <c r="J15" s="140">
        <v>71</v>
      </c>
      <c r="K15" s="139">
        <f t="shared" si="4"/>
        <v>48.36</v>
      </c>
      <c r="L15" s="140">
        <v>48.36</v>
      </c>
      <c r="M15" s="141">
        <v>0</v>
      </c>
      <c r="O15" s="143"/>
    </row>
    <row r="16" spans="1:18" ht="21" customHeight="1">
      <c r="A16" s="17" t="s">
        <v>175</v>
      </c>
      <c r="B16" s="132">
        <f t="shared" si="0"/>
        <v>20.831369802991066</v>
      </c>
      <c r="C16" s="133">
        <f t="shared" si="1"/>
        <v>5803.7470000000003</v>
      </c>
      <c r="D16" s="133">
        <f t="shared" si="2"/>
        <v>1209</v>
      </c>
      <c r="E16" s="134">
        <v>1244</v>
      </c>
      <c r="F16" s="135">
        <v>1209</v>
      </c>
      <c r="G16" s="136">
        <v>0</v>
      </c>
      <c r="H16" s="136">
        <v>0</v>
      </c>
      <c r="I16" s="137">
        <v>4522.6570000000002</v>
      </c>
      <c r="J16" s="138">
        <v>0</v>
      </c>
      <c r="K16" s="139">
        <f t="shared" si="4"/>
        <v>37.090000000000003</v>
      </c>
      <c r="L16" s="140">
        <v>37.090000000000003</v>
      </c>
      <c r="M16" s="141">
        <v>0</v>
      </c>
      <c r="O16" s="143"/>
    </row>
    <row r="17" spans="1:23" ht="21" customHeight="1">
      <c r="A17" s="17" t="s">
        <v>176</v>
      </c>
      <c r="B17" s="132">
        <f t="shared" si="0"/>
        <v>12.69675751835814</v>
      </c>
      <c r="C17" s="133">
        <f t="shared" si="1"/>
        <v>5032.7809999999999</v>
      </c>
      <c r="D17" s="133">
        <f t="shared" si="2"/>
        <v>639</v>
      </c>
      <c r="E17" s="134">
        <v>539</v>
      </c>
      <c r="F17" s="135">
        <v>539</v>
      </c>
      <c r="G17" s="136">
        <v>0</v>
      </c>
      <c r="H17" s="136">
        <v>0</v>
      </c>
      <c r="I17" s="137">
        <v>4440.1109999999999</v>
      </c>
      <c r="J17" s="138">
        <v>100</v>
      </c>
      <c r="K17" s="139">
        <f t="shared" si="4"/>
        <v>53.67</v>
      </c>
      <c r="L17" s="140">
        <v>53.67</v>
      </c>
      <c r="M17" s="141">
        <v>0</v>
      </c>
      <c r="O17" s="143"/>
    </row>
    <row r="18" spans="1:23" ht="21" customHeight="1">
      <c r="A18" s="17" t="s">
        <v>177</v>
      </c>
      <c r="B18" s="132">
        <f t="shared" si="0"/>
        <v>61.978845261074241</v>
      </c>
      <c r="C18" s="133">
        <f t="shared" si="1"/>
        <v>13934.561</v>
      </c>
      <c r="D18" s="133">
        <f t="shared" si="2"/>
        <v>8636.48</v>
      </c>
      <c r="E18" s="134">
        <v>8636.48</v>
      </c>
      <c r="F18" s="135">
        <v>8636.48</v>
      </c>
      <c r="G18" s="136">
        <v>0</v>
      </c>
      <c r="H18" s="136">
        <v>0</v>
      </c>
      <c r="I18" s="137">
        <v>5208.0810000000001</v>
      </c>
      <c r="J18" s="138">
        <v>0</v>
      </c>
      <c r="K18" s="139">
        <f t="shared" si="4"/>
        <v>90</v>
      </c>
      <c r="L18" s="140">
        <v>90</v>
      </c>
      <c r="M18" s="141">
        <v>0</v>
      </c>
      <c r="O18" s="143"/>
    </row>
    <row r="19" spans="1:23" ht="21" customHeight="1">
      <c r="A19" s="144" t="s">
        <v>178</v>
      </c>
      <c r="B19" s="132">
        <f t="shared" si="0"/>
        <v>4.7758478476626722</v>
      </c>
      <c r="C19" s="133">
        <f t="shared" si="1"/>
        <v>7611.2139999999999</v>
      </c>
      <c r="D19" s="133">
        <f t="shared" si="2"/>
        <v>363.5</v>
      </c>
      <c r="E19" s="134">
        <v>363.5</v>
      </c>
      <c r="F19" s="135">
        <v>363.5</v>
      </c>
      <c r="G19" s="136">
        <v>0</v>
      </c>
      <c r="H19" s="136">
        <v>0</v>
      </c>
      <c r="I19" s="137">
        <v>7196.8239999999996</v>
      </c>
      <c r="J19" s="138">
        <v>0</v>
      </c>
      <c r="K19" s="139">
        <f t="shared" si="4"/>
        <v>50.89</v>
      </c>
      <c r="L19" s="140">
        <v>50.89</v>
      </c>
      <c r="M19" s="141">
        <v>0</v>
      </c>
      <c r="O19" s="143"/>
    </row>
    <row r="20" spans="1:23" ht="21" customHeight="1">
      <c r="A20" s="144" t="s">
        <v>179</v>
      </c>
      <c r="B20" s="132">
        <f t="shared" si="0"/>
        <v>17.762582900622075</v>
      </c>
      <c r="C20" s="133">
        <f t="shared" si="1"/>
        <v>13615.7</v>
      </c>
      <c r="D20" s="133">
        <f t="shared" si="2"/>
        <v>2418.5</v>
      </c>
      <c r="E20" s="134">
        <v>2416.3000000000002</v>
      </c>
      <c r="F20" s="135">
        <v>2416.3000000000002</v>
      </c>
      <c r="G20" s="136">
        <v>0</v>
      </c>
      <c r="H20" s="136">
        <v>0</v>
      </c>
      <c r="I20" s="137">
        <v>11155.24</v>
      </c>
      <c r="J20" s="138">
        <v>0</v>
      </c>
      <c r="K20" s="139">
        <f t="shared" si="4"/>
        <v>44.160000000000004</v>
      </c>
      <c r="L20" s="140">
        <v>41.96</v>
      </c>
      <c r="M20" s="141">
        <v>2.2000000000000002</v>
      </c>
      <c r="N20" s="113"/>
      <c r="O20" s="143"/>
      <c r="P20" s="113"/>
      <c r="Q20" s="113"/>
      <c r="R20" s="113"/>
    </row>
    <row r="21" spans="1:23" ht="21" customHeight="1">
      <c r="A21" s="144" t="s">
        <v>180</v>
      </c>
      <c r="B21" s="132">
        <f t="shared" si="0"/>
        <v>22.54557828706389</v>
      </c>
      <c r="C21" s="133">
        <f t="shared" si="1"/>
        <v>1780.837</v>
      </c>
      <c r="D21" s="133">
        <f t="shared" si="2"/>
        <v>401.5</v>
      </c>
      <c r="E21" s="134">
        <v>401.5</v>
      </c>
      <c r="F21" s="135">
        <v>401.5</v>
      </c>
      <c r="G21" s="136">
        <v>0</v>
      </c>
      <c r="H21" s="136">
        <v>0</v>
      </c>
      <c r="I21" s="137">
        <v>1306.1510000000001</v>
      </c>
      <c r="J21" s="138">
        <v>0</v>
      </c>
      <c r="K21" s="139">
        <f t="shared" si="4"/>
        <v>73.186000000000007</v>
      </c>
      <c r="L21" s="140">
        <v>73.186000000000007</v>
      </c>
      <c r="M21" s="141">
        <v>0</v>
      </c>
      <c r="N21" s="113"/>
      <c r="O21" s="143"/>
      <c r="P21" s="113"/>
      <c r="Q21" s="113"/>
      <c r="R21" s="113"/>
    </row>
    <row r="22" spans="1:23" ht="21" customHeight="1">
      <c r="A22" s="144" t="s">
        <v>181</v>
      </c>
      <c r="B22" s="132">
        <f t="shared" si="0"/>
        <v>43.20115819923965</v>
      </c>
      <c r="C22" s="133">
        <f t="shared" si="1"/>
        <v>734.93400000000008</v>
      </c>
      <c r="D22" s="133">
        <f t="shared" si="2"/>
        <v>317.5</v>
      </c>
      <c r="E22" s="134">
        <v>317.5</v>
      </c>
      <c r="F22" s="135">
        <v>317.5</v>
      </c>
      <c r="G22" s="136">
        <v>0</v>
      </c>
      <c r="H22" s="136">
        <v>0</v>
      </c>
      <c r="I22" s="137">
        <v>397.834</v>
      </c>
      <c r="J22" s="138">
        <v>0</v>
      </c>
      <c r="K22" s="139">
        <f t="shared" si="4"/>
        <v>19.600000000000001</v>
      </c>
      <c r="L22" s="140">
        <v>19.600000000000001</v>
      </c>
      <c r="M22" s="141">
        <v>0</v>
      </c>
      <c r="N22" s="113"/>
      <c r="O22" s="143"/>
      <c r="P22" s="113"/>
      <c r="Q22" s="113"/>
      <c r="R22" s="113"/>
    </row>
    <row r="23" spans="1:23" ht="21" customHeight="1">
      <c r="A23" s="144" t="s">
        <v>182</v>
      </c>
      <c r="B23" s="132">
        <f t="shared" si="0"/>
        <v>8.9120734830165613</v>
      </c>
      <c r="C23" s="133">
        <f t="shared" si="1"/>
        <v>1683.11</v>
      </c>
      <c r="D23" s="133">
        <f t="shared" si="2"/>
        <v>150.00000000000003</v>
      </c>
      <c r="E23" s="134">
        <v>150.00000000000003</v>
      </c>
      <c r="F23" s="135">
        <v>150.00000000000003</v>
      </c>
      <c r="G23" s="136">
        <v>0</v>
      </c>
      <c r="H23" s="136">
        <v>0</v>
      </c>
      <c r="I23" s="137">
        <v>1478.34</v>
      </c>
      <c r="J23" s="138">
        <v>0</v>
      </c>
      <c r="K23" s="139">
        <f t="shared" si="4"/>
        <v>54.77</v>
      </c>
      <c r="L23" s="140">
        <v>54.77</v>
      </c>
      <c r="M23" s="141">
        <v>0</v>
      </c>
      <c r="N23" s="113"/>
      <c r="O23" s="143"/>
      <c r="P23" s="113"/>
      <c r="Q23" s="113"/>
      <c r="R23" s="113"/>
    </row>
    <row r="24" spans="1:23" ht="21" customHeight="1">
      <c r="A24" s="17" t="s">
        <v>183</v>
      </c>
      <c r="B24" s="132">
        <f t="shared" si="0"/>
        <v>8.1605339159705679</v>
      </c>
      <c r="C24" s="133">
        <f t="shared" si="1"/>
        <v>3118.6929999999998</v>
      </c>
      <c r="D24" s="133">
        <f t="shared" si="2"/>
        <v>254.50199999999998</v>
      </c>
      <c r="E24" s="134">
        <v>251.36999999999998</v>
      </c>
      <c r="F24" s="135">
        <v>251.36999999999998</v>
      </c>
      <c r="G24" s="136">
        <v>0</v>
      </c>
      <c r="H24" s="136">
        <v>0</v>
      </c>
      <c r="I24" s="137">
        <v>2757.7289999999998</v>
      </c>
      <c r="J24" s="140">
        <v>0</v>
      </c>
      <c r="K24" s="139">
        <f t="shared" si="4"/>
        <v>109.59400000000001</v>
      </c>
      <c r="L24" s="140">
        <v>106.462</v>
      </c>
      <c r="M24" s="141">
        <v>3.1320000000000001</v>
      </c>
      <c r="N24" s="113"/>
      <c r="O24" s="145"/>
      <c r="P24" s="113"/>
      <c r="Q24" s="113"/>
      <c r="R24" s="113"/>
    </row>
    <row r="25" spans="1:23" ht="21" customHeight="1">
      <c r="A25" s="17" t="s">
        <v>184</v>
      </c>
      <c r="B25" s="132">
        <f t="shared" si="0"/>
        <v>2.8292816920752641</v>
      </c>
      <c r="C25" s="133">
        <f t="shared" si="1"/>
        <v>7281</v>
      </c>
      <c r="D25" s="133">
        <f t="shared" si="2"/>
        <v>206</v>
      </c>
      <c r="E25" s="134">
        <v>206</v>
      </c>
      <c r="F25" s="135">
        <v>206</v>
      </c>
      <c r="G25" s="136">
        <v>0</v>
      </c>
      <c r="H25" s="136">
        <v>0</v>
      </c>
      <c r="I25" s="137">
        <v>7021.1</v>
      </c>
      <c r="J25" s="138">
        <v>0</v>
      </c>
      <c r="K25" s="139">
        <f t="shared" si="4"/>
        <v>53.9</v>
      </c>
      <c r="L25" s="140">
        <v>53.9</v>
      </c>
      <c r="M25" s="141">
        <v>0</v>
      </c>
      <c r="N25" s="113"/>
      <c r="O25" s="143"/>
      <c r="P25" s="113"/>
      <c r="Q25" s="113"/>
      <c r="R25" s="113"/>
    </row>
    <row r="26" spans="1:23" ht="21" customHeight="1">
      <c r="A26" s="146" t="s">
        <v>185</v>
      </c>
      <c r="B26" s="147">
        <f t="shared" si="0"/>
        <v>9.0191338428592278</v>
      </c>
      <c r="C26" s="148">
        <f t="shared" si="1"/>
        <v>14461.81</v>
      </c>
      <c r="D26" s="148">
        <f t="shared" si="2"/>
        <v>1304.3300000000002</v>
      </c>
      <c r="E26" s="149">
        <v>1300.3300000000002</v>
      </c>
      <c r="F26" s="150">
        <v>1300.3300000000002</v>
      </c>
      <c r="G26" s="151">
        <v>0</v>
      </c>
      <c r="H26" s="151">
        <v>0</v>
      </c>
      <c r="I26" s="152">
        <v>13079.141</v>
      </c>
      <c r="J26" s="153">
        <v>0</v>
      </c>
      <c r="K26" s="139">
        <f t="shared" si="4"/>
        <v>82.338999999999999</v>
      </c>
      <c r="L26" s="154">
        <v>78.338999999999999</v>
      </c>
      <c r="M26" s="155">
        <v>4</v>
      </c>
      <c r="N26" s="113"/>
      <c r="O26" s="143"/>
      <c r="P26" s="113"/>
      <c r="Q26" s="113"/>
      <c r="R26" s="113"/>
    </row>
    <row r="27" spans="1:23" s="112" customFormat="1" ht="21" customHeight="1">
      <c r="A27" s="189" t="s">
        <v>28</v>
      </c>
      <c r="B27" s="189"/>
      <c r="K27" s="156"/>
      <c r="L27" s="156"/>
      <c r="M27" s="157" t="s">
        <v>186</v>
      </c>
    </row>
    <row r="28" spans="1:23" ht="21" customHeight="1">
      <c r="A28" s="158" t="s">
        <v>187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</sheetData>
  <mergeCells count="21">
    <mergeCell ref="A27:B27"/>
    <mergeCell ref="C5:C6"/>
    <mergeCell ref="D5:D6"/>
    <mergeCell ref="E5:E6"/>
    <mergeCell ref="F5:F6"/>
    <mergeCell ref="A2:F2"/>
    <mergeCell ref="A3:B3"/>
    <mergeCell ref="L3:M3"/>
    <mergeCell ref="A4:A6"/>
    <mergeCell ref="B4:B6"/>
    <mergeCell ref="C4:D4"/>
    <mergeCell ref="E4:F4"/>
    <mergeCell ref="G4:H4"/>
    <mergeCell ref="I4:J4"/>
    <mergeCell ref="K4:M4"/>
    <mergeCell ref="I5:I6"/>
    <mergeCell ref="J5:J6"/>
    <mergeCell ref="K5:L5"/>
    <mergeCell ref="M5:M6"/>
    <mergeCell ref="G5:G6"/>
    <mergeCell ref="H5:H6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54"/>
  <sheetViews>
    <sheetView workbookViewId="0">
      <selection activeCell="K20" sqref="K20"/>
    </sheetView>
  </sheetViews>
  <sheetFormatPr defaultColWidth="9" defaultRowHeight="13.5"/>
  <cols>
    <col min="1" max="1" width="6.25" style="1" customWidth="1"/>
    <col min="2" max="2" width="10.25" style="1" bestFit="1" customWidth="1"/>
    <col min="3" max="3" width="28.25" style="1" bestFit="1" customWidth="1"/>
    <col min="4" max="4" width="9.75" style="1" bestFit="1" customWidth="1"/>
    <col min="5" max="5" width="9.375" style="1" customWidth="1"/>
    <col min="6" max="6" width="7.625" style="1" customWidth="1"/>
    <col min="7" max="8" width="9" style="1" customWidth="1"/>
    <col min="9" max="9" width="9.375" style="1" customWidth="1"/>
    <col min="10" max="10" width="7.625" style="1" customWidth="1"/>
    <col min="11" max="11" width="8.875" style="1" customWidth="1"/>
    <col min="12" max="12" width="17.375" style="1" customWidth="1"/>
    <col min="13" max="13" width="7" style="1" customWidth="1"/>
    <col min="14" max="14" width="10.75" style="1" customWidth="1"/>
    <col min="15" max="15" width="7.5" style="1" customWidth="1"/>
    <col min="16" max="16" width="6.375" style="1" customWidth="1"/>
    <col min="17" max="17" width="13" style="1" customWidth="1"/>
    <col min="18" max="18" width="12.5" style="1" customWidth="1"/>
    <col min="19" max="19" width="9" style="1" customWidth="1"/>
    <col min="20" max="20" width="10.125" style="1" customWidth="1"/>
    <col min="21" max="21" width="6.625" style="1" customWidth="1"/>
    <col min="22" max="22" width="6" style="1" customWidth="1"/>
    <col min="23" max="23" width="6.25" style="1" customWidth="1"/>
    <col min="24" max="16384" width="9" style="1"/>
  </cols>
  <sheetData>
    <row r="1" spans="1:42" ht="16.5" customHeight="1"/>
    <row r="2" spans="1:42" ht="22.5" customHeight="1">
      <c r="A2" s="183" t="s">
        <v>218</v>
      </c>
      <c r="B2" s="183"/>
      <c r="C2" s="183"/>
      <c r="D2" s="183"/>
      <c r="H2" s="180"/>
    </row>
    <row r="3" spans="1:42" ht="16.5" customHeight="1">
      <c r="F3" s="196" t="s">
        <v>219</v>
      </c>
      <c r="G3" s="196"/>
      <c r="H3" s="196"/>
    </row>
    <row r="4" spans="1:42" s="2" customFormat="1" ht="34.5" customHeight="1">
      <c r="A4" s="220" t="s">
        <v>220</v>
      </c>
      <c r="B4" s="201" t="s">
        <v>221</v>
      </c>
      <c r="C4" s="201" t="s">
        <v>222</v>
      </c>
      <c r="D4" s="201" t="s">
        <v>223</v>
      </c>
      <c r="E4" s="201"/>
      <c r="F4" s="201"/>
      <c r="G4" s="201"/>
      <c r="H4" s="201" t="s">
        <v>224</v>
      </c>
      <c r="I4" s="201"/>
      <c r="J4" s="201"/>
      <c r="K4" s="201"/>
      <c r="L4" s="201" t="s">
        <v>225</v>
      </c>
      <c r="M4" s="188" t="s">
        <v>226</v>
      </c>
      <c r="N4" s="188"/>
      <c r="O4" s="188"/>
      <c r="P4" s="188"/>
      <c r="Q4" s="188" t="s">
        <v>227</v>
      </c>
      <c r="R4" s="188" t="s">
        <v>228</v>
      </c>
      <c r="S4" s="188" t="s">
        <v>229</v>
      </c>
      <c r="T4" s="188" t="s">
        <v>230</v>
      </c>
      <c r="U4" s="201" t="s">
        <v>231</v>
      </c>
      <c r="V4" s="201"/>
      <c r="W4" s="201"/>
    </row>
    <row r="5" spans="1:42" s="2" customFormat="1" ht="32.25" customHeight="1">
      <c r="A5" s="221"/>
      <c r="B5" s="201"/>
      <c r="C5" s="201"/>
      <c r="D5" s="179" t="s">
        <v>232</v>
      </c>
      <c r="E5" s="179" t="s">
        <v>233</v>
      </c>
      <c r="F5" s="179" t="s">
        <v>234</v>
      </c>
      <c r="G5" s="179" t="s">
        <v>235</v>
      </c>
      <c r="H5" s="179" t="s">
        <v>236</v>
      </c>
      <c r="I5" s="179" t="s">
        <v>233</v>
      </c>
      <c r="J5" s="179" t="s">
        <v>237</v>
      </c>
      <c r="K5" s="179" t="s">
        <v>238</v>
      </c>
      <c r="L5" s="201"/>
      <c r="M5" s="179" t="s">
        <v>239</v>
      </c>
      <c r="N5" s="179" t="s">
        <v>240</v>
      </c>
      <c r="O5" s="179" t="s">
        <v>241</v>
      </c>
      <c r="P5" s="179" t="s">
        <v>242</v>
      </c>
      <c r="Q5" s="188"/>
      <c r="R5" s="188"/>
      <c r="S5" s="188"/>
      <c r="T5" s="188"/>
      <c r="U5" s="179" t="s">
        <v>243</v>
      </c>
      <c r="V5" s="179" t="s">
        <v>244</v>
      </c>
      <c r="W5" s="179" t="s">
        <v>245</v>
      </c>
    </row>
    <row r="6" spans="1:42" s="9" customFormat="1" ht="19.5" customHeight="1">
      <c r="A6" s="4">
        <v>2017</v>
      </c>
      <c r="B6" s="222"/>
      <c r="C6" s="223"/>
      <c r="D6" s="224">
        <v>6441</v>
      </c>
      <c r="E6" s="225">
        <v>0</v>
      </c>
      <c r="F6" s="225">
        <v>341</v>
      </c>
      <c r="G6" s="225">
        <v>6100</v>
      </c>
      <c r="H6" s="225">
        <v>3375.3999999999987</v>
      </c>
      <c r="I6" s="225">
        <v>0</v>
      </c>
      <c r="J6" s="225">
        <v>153.79999999999998</v>
      </c>
      <c r="K6" s="225">
        <v>3221.599999999999</v>
      </c>
      <c r="L6" s="226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94966</v>
      </c>
      <c r="S6" s="225">
        <v>0</v>
      </c>
      <c r="T6" s="225">
        <v>0</v>
      </c>
      <c r="U6" s="225">
        <v>0</v>
      </c>
      <c r="V6" s="225">
        <v>0</v>
      </c>
      <c r="W6" s="227">
        <v>0</v>
      </c>
      <c r="X6" s="120"/>
      <c r="Y6" s="120"/>
      <c r="Z6" s="120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</row>
    <row r="7" spans="1:42" s="9" customFormat="1" ht="19.5" customHeight="1">
      <c r="A7" s="4">
        <v>2018</v>
      </c>
      <c r="B7" s="222"/>
      <c r="C7" s="223"/>
      <c r="D7" s="229">
        <v>6441</v>
      </c>
      <c r="E7" s="229">
        <v>0</v>
      </c>
      <c r="F7" s="229">
        <v>341</v>
      </c>
      <c r="G7" s="229">
        <v>6100</v>
      </c>
      <c r="H7" s="229">
        <v>3375.3999999999987</v>
      </c>
      <c r="I7" s="229">
        <v>0</v>
      </c>
      <c r="J7" s="229">
        <v>153.79999999999998</v>
      </c>
      <c r="K7" s="229">
        <v>3221.599999999999</v>
      </c>
      <c r="L7" s="226">
        <v>0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94966.399999999994</v>
      </c>
      <c r="S7" s="225">
        <v>0</v>
      </c>
      <c r="T7" s="225">
        <v>0</v>
      </c>
      <c r="U7" s="225">
        <v>0</v>
      </c>
      <c r="V7" s="225">
        <v>0</v>
      </c>
      <c r="W7" s="227">
        <v>0</v>
      </c>
      <c r="X7" s="230"/>
      <c r="Y7" s="120"/>
      <c r="Z7" s="120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</row>
    <row r="8" spans="1:42" s="9" customFormat="1" ht="19.5" customHeight="1">
      <c r="A8" s="4">
        <v>2019</v>
      </c>
      <c r="B8" s="222"/>
      <c r="C8" s="223"/>
      <c r="D8" s="229">
        <v>6661</v>
      </c>
      <c r="E8" s="229">
        <v>0</v>
      </c>
      <c r="F8" s="229">
        <v>341</v>
      </c>
      <c r="G8" s="229">
        <v>6320</v>
      </c>
      <c r="H8" s="229">
        <v>3707.6000000000004</v>
      </c>
      <c r="I8" s="229">
        <v>0</v>
      </c>
      <c r="J8" s="229">
        <v>262</v>
      </c>
      <c r="K8" s="229">
        <v>3445.6000000000004</v>
      </c>
      <c r="L8" s="226">
        <v>0</v>
      </c>
      <c r="M8" s="225">
        <v>0</v>
      </c>
      <c r="N8" s="225">
        <v>0</v>
      </c>
      <c r="O8" s="225">
        <v>0</v>
      </c>
      <c r="P8" s="225">
        <v>0</v>
      </c>
      <c r="Q8" s="225">
        <v>0</v>
      </c>
      <c r="R8" s="225">
        <v>132517</v>
      </c>
      <c r="S8" s="225">
        <v>0</v>
      </c>
      <c r="T8" s="225">
        <v>0</v>
      </c>
      <c r="U8" s="225">
        <v>0</v>
      </c>
      <c r="V8" s="225">
        <v>0</v>
      </c>
      <c r="W8" s="227">
        <v>0</v>
      </c>
      <c r="X8" s="120"/>
      <c r="Y8" s="120"/>
      <c r="Z8" s="120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</row>
    <row r="9" spans="1:42" s="9" customFormat="1" ht="19.5" customHeight="1">
      <c r="A9" s="4">
        <v>2020</v>
      </c>
      <c r="B9" s="222"/>
      <c r="C9" s="223"/>
      <c r="D9" s="229">
        <v>6661</v>
      </c>
      <c r="E9" s="229">
        <v>0</v>
      </c>
      <c r="F9" s="229">
        <v>75</v>
      </c>
      <c r="G9" s="229">
        <v>6586</v>
      </c>
      <c r="H9" s="229">
        <v>3947.5</v>
      </c>
      <c r="I9" s="229">
        <v>0</v>
      </c>
      <c r="J9" s="229">
        <v>62.9</v>
      </c>
      <c r="K9" s="229">
        <v>3884.6</v>
      </c>
      <c r="L9" s="226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132517</v>
      </c>
      <c r="S9" s="225">
        <v>0</v>
      </c>
      <c r="T9" s="225">
        <v>0</v>
      </c>
      <c r="U9" s="225">
        <v>0</v>
      </c>
      <c r="V9" s="225">
        <v>0</v>
      </c>
      <c r="W9" s="227">
        <v>0</v>
      </c>
      <c r="X9" s="120"/>
      <c r="Y9" s="120"/>
      <c r="Z9" s="120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</row>
    <row r="10" spans="1:42" s="9" customFormat="1" ht="19.5" customHeight="1">
      <c r="A10" s="4">
        <v>2021</v>
      </c>
      <c r="B10" s="222"/>
      <c r="C10" s="223"/>
      <c r="D10" s="229">
        <v>6661</v>
      </c>
      <c r="E10" s="229">
        <v>0</v>
      </c>
      <c r="F10" s="229">
        <v>341</v>
      </c>
      <c r="G10" s="229">
        <v>6320</v>
      </c>
      <c r="H10" s="229">
        <v>3969.3</v>
      </c>
      <c r="I10" s="229">
        <v>0</v>
      </c>
      <c r="J10" s="229">
        <v>291.8</v>
      </c>
      <c r="K10" s="229">
        <v>3677.5</v>
      </c>
      <c r="L10" s="226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132517</v>
      </c>
      <c r="S10" s="225">
        <v>0</v>
      </c>
      <c r="T10" s="225">
        <v>0</v>
      </c>
      <c r="U10" s="225">
        <v>0</v>
      </c>
      <c r="V10" s="225">
        <v>0</v>
      </c>
      <c r="W10" s="227">
        <v>0</v>
      </c>
      <c r="X10" s="120"/>
      <c r="Y10" s="120"/>
      <c r="Z10" s="120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</row>
    <row r="11" spans="1:42" ht="19.5" customHeight="1">
      <c r="A11" s="13">
        <v>2022</v>
      </c>
      <c r="B11" s="231"/>
      <c r="C11" s="232"/>
      <c r="D11" s="233">
        <f>SUM(D12:D52)</f>
        <v>6686</v>
      </c>
      <c r="E11" s="234">
        <f>SUM(E12:E18)</f>
        <v>0</v>
      </c>
      <c r="F11" s="233">
        <f>SUM(F12:F52)</f>
        <v>341</v>
      </c>
      <c r="G11" s="233">
        <f>SUM(G12:G52)</f>
        <v>6345</v>
      </c>
      <c r="H11" s="233">
        <f>SUM(H12:H52)</f>
        <v>3742.599999999999</v>
      </c>
      <c r="I11" s="233">
        <f>SUM(I12:I18)</f>
        <v>0</v>
      </c>
      <c r="J11" s="233">
        <f>SUM(J12:J52)</f>
        <v>280.59999999999997</v>
      </c>
      <c r="K11" s="233">
        <f>SUM(K12:K52)</f>
        <v>3461.9999999999995</v>
      </c>
      <c r="L11" s="235">
        <f>SUM(L12:L18)</f>
        <v>0</v>
      </c>
      <c r="M11" s="234">
        <f>SUM(M12:M18)</f>
        <v>0</v>
      </c>
      <c r="N11" s="234">
        <f>SUM(N12:N18)</f>
        <v>0</v>
      </c>
      <c r="O11" s="234">
        <f>SUM(O12:O18)</f>
        <v>0</v>
      </c>
      <c r="P11" s="234">
        <f>SUM(P12:P18)</f>
        <v>0</v>
      </c>
      <c r="Q11" s="234">
        <v>0</v>
      </c>
      <c r="R11" s="234">
        <f>SUM(R12:R52)</f>
        <v>132517</v>
      </c>
      <c r="S11" s="234">
        <f>SUM(S12:S18)</f>
        <v>0</v>
      </c>
      <c r="T11" s="234">
        <f>SUM(T12:T18)</f>
        <v>0</v>
      </c>
      <c r="U11" s="234">
        <f>SUM(U12:U18)</f>
        <v>0</v>
      </c>
      <c r="V11" s="234">
        <f>SUM(V12:V18)</f>
        <v>0</v>
      </c>
      <c r="W11" s="236">
        <f>SUM(W12:W18)</f>
        <v>0</v>
      </c>
      <c r="X11" s="230"/>
      <c r="Y11" s="120"/>
      <c r="Z11" s="120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ht="19.5" customHeight="1">
      <c r="A12" s="237" t="s">
        <v>246</v>
      </c>
      <c r="B12" s="238"/>
      <c r="C12" s="239"/>
      <c r="D12" s="240">
        <f>SUM(E12:G12)</f>
        <v>0</v>
      </c>
      <c r="E12" s="241">
        <v>0</v>
      </c>
      <c r="F12" s="242">
        <v>0</v>
      </c>
      <c r="G12" s="242">
        <v>0</v>
      </c>
      <c r="H12" s="243">
        <f t="shared" ref="H12:H52" si="0">SUM(I12:K12)</f>
        <v>0</v>
      </c>
      <c r="I12" s="242">
        <v>0</v>
      </c>
      <c r="J12" s="242">
        <v>0</v>
      </c>
      <c r="K12" s="242">
        <v>0</v>
      </c>
      <c r="L12" s="244">
        <v>0</v>
      </c>
      <c r="M12" s="244">
        <v>0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5">
        <v>0</v>
      </c>
    </row>
    <row r="13" spans="1:42" s="262" customFormat="1" ht="19.5" customHeight="1">
      <c r="A13" s="246" t="s">
        <v>247</v>
      </c>
      <c r="B13" s="247" t="s">
        <v>248</v>
      </c>
      <c r="C13" s="248" t="s">
        <v>249</v>
      </c>
      <c r="D13" s="249">
        <f>SUM(E13:G13)</f>
        <v>550</v>
      </c>
      <c r="E13" s="250">
        <v>0</v>
      </c>
      <c r="F13" s="251">
        <v>0</v>
      </c>
      <c r="G13" s="251">
        <v>550</v>
      </c>
      <c r="H13" s="252">
        <f t="shared" si="0"/>
        <v>352.5</v>
      </c>
      <c r="I13" s="253">
        <v>0</v>
      </c>
      <c r="J13" s="253">
        <v>0</v>
      </c>
      <c r="K13" s="253">
        <v>352.5</v>
      </c>
      <c r="L13" s="254" t="s">
        <v>250</v>
      </c>
      <c r="M13" s="255">
        <v>0</v>
      </c>
      <c r="N13" s="255">
        <v>0</v>
      </c>
      <c r="O13" s="255">
        <v>0</v>
      </c>
      <c r="P13" s="255">
        <v>0</v>
      </c>
      <c r="Q13" s="256">
        <v>38812</v>
      </c>
      <c r="R13" s="257">
        <v>8709</v>
      </c>
      <c r="S13" s="258" t="s">
        <v>251</v>
      </c>
      <c r="T13" s="259" t="s">
        <v>252</v>
      </c>
      <c r="U13" s="260">
        <v>0</v>
      </c>
      <c r="V13" s="260">
        <v>0</v>
      </c>
      <c r="W13" s="261" t="s">
        <v>253</v>
      </c>
    </row>
    <row r="14" spans="1:42" s="262" customFormat="1" ht="19.5" customHeight="1">
      <c r="A14" s="263" t="s">
        <v>254</v>
      </c>
      <c r="B14" s="247" t="s">
        <v>255</v>
      </c>
      <c r="C14" s="248" t="s">
        <v>256</v>
      </c>
      <c r="D14" s="249">
        <f>SUM(E14:G14)</f>
        <v>2200</v>
      </c>
      <c r="E14" s="250">
        <v>0</v>
      </c>
      <c r="F14" s="251">
        <v>0</v>
      </c>
      <c r="G14" s="251">
        <v>2200</v>
      </c>
      <c r="H14" s="252">
        <f t="shared" si="0"/>
        <v>662</v>
      </c>
      <c r="I14" s="253">
        <v>0</v>
      </c>
      <c r="J14" s="253">
        <v>0</v>
      </c>
      <c r="K14" s="253">
        <v>662</v>
      </c>
      <c r="L14" s="254" t="s">
        <v>257</v>
      </c>
      <c r="M14" s="255">
        <v>0</v>
      </c>
      <c r="N14" s="255">
        <v>0</v>
      </c>
      <c r="O14" s="255">
        <v>0</v>
      </c>
      <c r="P14" s="255">
        <v>0</v>
      </c>
      <c r="Q14" s="256">
        <v>42826</v>
      </c>
      <c r="R14" s="257">
        <v>43210</v>
      </c>
      <c r="S14" s="258" t="s">
        <v>258</v>
      </c>
      <c r="T14" s="259" t="s">
        <v>252</v>
      </c>
      <c r="U14" s="260">
        <v>0</v>
      </c>
      <c r="V14" s="260">
        <v>0</v>
      </c>
      <c r="W14" s="261" t="s">
        <v>259</v>
      </c>
    </row>
    <row r="15" spans="1:42" s="262" customFormat="1" ht="19.5" customHeight="1">
      <c r="A15" s="264"/>
      <c r="B15" s="247" t="s">
        <v>260</v>
      </c>
      <c r="C15" s="248" t="s">
        <v>261</v>
      </c>
      <c r="D15" s="249">
        <f>SUM(E15:G15)</f>
        <v>20</v>
      </c>
      <c r="E15" s="250">
        <v>0</v>
      </c>
      <c r="F15" s="251">
        <v>0</v>
      </c>
      <c r="G15" s="251">
        <v>20</v>
      </c>
      <c r="H15" s="252">
        <f t="shared" si="0"/>
        <v>13</v>
      </c>
      <c r="I15" s="253">
        <v>0</v>
      </c>
      <c r="J15" s="253">
        <v>0</v>
      </c>
      <c r="K15" s="253">
        <v>13</v>
      </c>
      <c r="L15" s="254" t="s">
        <v>262</v>
      </c>
      <c r="M15" s="255">
        <v>0</v>
      </c>
      <c r="N15" s="255">
        <v>0</v>
      </c>
      <c r="O15" s="255">
        <v>0</v>
      </c>
      <c r="P15" s="255">
        <v>0</v>
      </c>
      <c r="Q15" s="256">
        <v>43818</v>
      </c>
      <c r="R15" s="257">
        <v>95</v>
      </c>
      <c r="S15" s="258" t="s">
        <v>263</v>
      </c>
      <c r="T15" s="259" t="s">
        <v>252</v>
      </c>
      <c r="U15" s="260">
        <v>0</v>
      </c>
      <c r="V15" s="260">
        <v>0</v>
      </c>
      <c r="W15" s="261" t="s">
        <v>253</v>
      </c>
    </row>
    <row r="16" spans="1:42" s="262" customFormat="1" ht="19.5" customHeight="1">
      <c r="A16" s="263" t="s">
        <v>264</v>
      </c>
      <c r="B16" s="247" t="s">
        <v>265</v>
      </c>
      <c r="C16" s="248" t="s">
        <v>266</v>
      </c>
      <c r="D16" s="249">
        <f t="shared" ref="D16:D52" si="1">SUM(E16:G16)</f>
        <v>120</v>
      </c>
      <c r="E16" s="250">
        <v>0</v>
      </c>
      <c r="F16" s="251">
        <v>0</v>
      </c>
      <c r="G16" s="251">
        <v>120</v>
      </c>
      <c r="H16" s="252">
        <f t="shared" si="0"/>
        <v>94.1</v>
      </c>
      <c r="I16" s="253">
        <v>0</v>
      </c>
      <c r="J16" s="253">
        <v>0</v>
      </c>
      <c r="K16" s="253">
        <v>94.1</v>
      </c>
      <c r="L16" s="254" t="s">
        <v>267</v>
      </c>
      <c r="M16" s="255">
        <v>0</v>
      </c>
      <c r="N16" s="255">
        <v>0</v>
      </c>
      <c r="O16" s="255">
        <v>0</v>
      </c>
      <c r="P16" s="255">
        <v>0</v>
      </c>
      <c r="Q16" s="256">
        <v>39518</v>
      </c>
      <c r="R16" s="257">
        <v>1041</v>
      </c>
      <c r="S16" s="258" t="s">
        <v>263</v>
      </c>
      <c r="T16" s="259" t="s">
        <v>252</v>
      </c>
      <c r="U16" s="260">
        <v>0</v>
      </c>
      <c r="V16" s="260">
        <v>0</v>
      </c>
      <c r="W16" s="261" t="s">
        <v>268</v>
      </c>
    </row>
    <row r="17" spans="1:23" s="262" customFormat="1" ht="19.5" customHeight="1">
      <c r="A17" s="264"/>
      <c r="B17" s="247" t="s">
        <v>269</v>
      </c>
      <c r="C17" s="248" t="s">
        <v>270</v>
      </c>
      <c r="D17" s="249">
        <f t="shared" si="1"/>
        <v>100</v>
      </c>
      <c r="E17" s="250">
        <v>0</v>
      </c>
      <c r="F17" s="251">
        <v>0</v>
      </c>
      <c r="G17" s="251">
        <v>100</v>
      </c>
      <c r="H17" s="252">
        <f t="shared" si="0"/>
        <v>65.2</v>
      </c>
      <c r="I17" s="253">
        <v>0</v>
      </c>
      <c r="J17" s="253">
        <v>0</v>
      </c>
      <c r="K17" s="253">
        <v>65.2</v>
      </c>
      <c r="L17" s="254" t="s">
        <v>267</v>
      </c>
      <c r="M17" s="255">
        <v>0</v>
      </c>
      <c r="N17" s="255">
        <v>0</v>
      </c>
      <c r="O17" s="255">
        <v>0</v>
      </c>
      <c r="P17" s="255">
        <v>0</v>
      </c>
      <c r="Q17" s="256">
        <v>41187</v>
      </c>
      <c r="R17" s="257">
        <v>909</v>
      </c>
      <c r="S17" s="258" t="s">
        <v>251</v>
      </c>
      <c r="T17" s="259" t="s">
        <v>271</v>
      </c>
      <c r="U17" s="260">
        <v>0</v>
      </c>
      <c r="V17" s="260">
        <v>0</v>
      </c>
      <c r="W17" s="261" t="s">
        <v>253</v>
      </c>
    </row>
    <row r="18" spans="1:23" s="262" customFormat="1" ht="19.5" customHeight="1">
      <c r="A18" s="263" t="s">
        <v>272</v>
      </c>
      <c r="B18" s="247" t="s">
        <v>273</v>
      </c>
      <c r="C18" s="248" t="s">
        <v>274</v>
      </c>
      <c r="D18" s="249">
        <f t="shared" si="1"/>
        <v>700</v>
      </c>
      <c r="E18" s="250">
        <v>0</v>
      </c>
      <c r="F18" s="251">
        <v>0</v>
      </c>
      <c r="G18" s="251">
        <v>700</v>
      </c>
      <c r="H18" s="252">
        <f t="shared" si="0"/>
        <v>415.6</v>
      </c>
      <c r="I18" s="253">
        <v>0</v>
      </c>
      <c r="J18" s="253">
        <v>0</v>
      </c>
      <c r="K18" s="253">
        <v>415.6</v>
      </c>
      <c r="L18" s="254" t="s">
        <v>257</v>
      </c>
      <c r="M18" s="255">
        <v>0</v>
      </c>
      <c r="N18" s="255">
        <v>0</v>
      </c>
      <c r="O18" s="255">
        <v>0</v>
      </c>
      <c r="P18" s="255">
        <v>0</v>
      </c>
      <c r="Q18" s="256">
        <v>40781</v>
      </c>
      <c r="R18" s="257">
        <v>18409</v>
      </c>
      <c r="S18" s="258" t="s">
        <v>263</v>
      </c>
      <c r="T18" s="259" t="s">
        <v>252</v>
      </c>
      <c r="U18" s="260">
        <v>0</v>
      </c>
      <c r="V18" s="260">
        <v>0</v>
      </c>
      <c r="W18" s="261" t="s">
        <v>268</v>
      </c>
    </row>
    <row r="19" spans="1:23" s="262" customFormat="1" ht="19.5" customHeight="1">
      <c r="A19" s="264"/>
      <c r="B19" s="247" t="s">
        <v>275</v>
      </c>
      <c r="C19" s="248" t="s">
        <v>276</v>
      </c>
      <c r="D19" s="249">
        <f t="shared" si="1"/>
        <v>100</v>
      </c>
      <c r="E19" s="250">
        <v>0</v>
      </c>
      <c r="F19" s="251">
        <v>0</v>
      </c>
      <c r="G19" s="251">
        <v>100</v>
      </c>
      <c r="H19" s="252">
        <f t="shared" si="0"/>
        <v>61.3</v>
      </c>
      <c r="I19" s="253">
        <v>0</v>
      </c>
      <c r="J19" s="253">
        <v>0</v>
      </c>
      <c r="K19" s="253">
        <v>61.3</v>
      </c>
      <c r="L19" s="254" t="s">
        <v>277</v>
      </c>
      <c r="M19" s="255">
        <v>0</v>
      </c>
      <c r="N19" s="255">
        <v>0</v>
      </c>
      <c r="O19" s="255">
        <v>0</v>
      </c>
      <c r="P19" s="255">
        <v>0</v>
      </c>
      <c r="Q19" s="256">
        <v>42736</v>
      </c>
      <c r="R19" s="257">
        <v>8649</v>
      </c>
      <c r="S19" s="258" t="s">
        <v>258</v>
      </c>
      <c r="T19" s="259" t="s">
        <v>252</v>
      </c>
      <c r="U19" s="260">
        <v>0</v>
      </c>
      <c r="V19" s="260">
        <v>0</v>
      </c>
      <c r="W19" s="261" t="s">
        <v>253</v>
      </c>
    </row>
    <row r="20" spans="1:23" ht="19.5" customHeight="1">
      <c r="A20" s="263" t="s">
        <v>278</v>
      </c>
      <c r="B20" s="247" t="s">
        <v>279</v>
      </c>
      <c r="C20" s="248" t="s">
        <v>280</v>
      </c>
      <c r="D20" s="249">
        <f t="shared" si="1"/>
        <v>100</v>
      </c>
      <c r="E20" s="250">
        <v>0</v>
      </c>
      <c r="F20" s="251">
        <v>0</v>
      </c>
      <c r="G20" s="251">
        <v>100</v>
      </c>
      <c r="H20" s="252">
        <f t="shared" si="0"/>
        <v>83.2</v>
      </c>
      <c r="I20" s="253">
        <v>0</v>
      </c>
      <c r="J20" s="253">
        <v>0</v>
      </c>
      <c r="K20" s="253">
        <v>83.2</v>
      </c>
      <c r="L20" s="254" t="s">
        <v>277</v>
      </c>
      <c r="M20" s="255">
        <v>0</v>
      </c>
      <c r="N20" s="255">
        <v>0</v>
      </c>
      <c r="O20" s="255">
        <v>0</v>
      </c>
      <c r="P20" s="255">
        <v>0</v>
      </c>
      <c r="Q20" s="256">
        <v>40381</v>
      </c>
      <c r="R20" s="257">
        <v>88</v>
      </c>
      <c r="S20" s="258" t="s">
        <v>251</v>
      </c>
      <c r="T20" s="259" t="s">
        <v>252</v>
      </c>
      <c r="U20" s="260">
        <v>0</v>
      </c>
      <c r="V20" s="260">
        <v>0</v>
      </c>
      <c r="W20" s="261" t="s">
        <v>253</v>
      </c>
    </row>
    <row r="21" spans="1:23" ht="19.5" customHeight="1">
      <c r="A21" s="264"/>
      <c r="B21" s="247" t="s">
        <v>281</v>
      </c>
      <c r="C21" s="248" t="s">
        <v>282</v>
      </c>
      <c r="D21" s="249">
        <f t="shared" si="1"/>
        <v>20</v>
      </c>
      <c r="E21" s="250">
        <v>0</v>
      </c>
      <c r="F21" s="251">
        <v>0</v>
      </c>
      <c r="G21" s="251">
        <v>20</v>
      </c>
      <c r="H21" s="252">
        <f t="shared" si="0"/>
        <v>18.5</v>
      </c>
      <c r="I21" s="253">
        <v>0</v>
      </c>
      <c r="J21" s="253">
        <v>0</v>
      </c>
      <c r="K21" s="253">
        <v>18.5</v>
      </c>
      <c r="L21" s="254" t="s">
        <v>283</v>
      </c>
      <c r="M21" s="255">
        <v>0</v>
      </c>
      <c r="N21" s="255">
        <v>0</v>
      </c>
      <c r="O21" s="255">
        <v>0</v>
      </c>
      <c r="P21" s="255">
        <v>0</v>
      </c>
      <c r="Q21" s="256">
        <v>43818</v>
      </c>
      <c r="R21" s="257">
        <v>2100</v>
      </c>
      <c r="S21" s="258" t="s">
        <v>263</v>
      </c>
      <c r="T21" s="259" t="s">
        <v>252</v>
      </c>
      <c r="U21" s="260">
        <v>0</v>
      </c>
      <c r="V21" s="260">
        <v>0</v>
      </c>
      <c r="W21" s="261" t="s">
        <v>268</v>
      </c>
    </row>
    <row r="22" spans="1:23" ht="19.5" customHeight="1">
      <c r="A22" s="263" t="s">
        <v>284</v>
      </c>
      <c r="B22" s="247" t="s">
        <v>285</v>
      </c>
      <c r="C22" s="248" t="s">
        <v>286</v>
      </c>
      <c r="D22" s="249">
        <f t="shared" si="1"/>
        <v>100</v>
      </c>
      <c r="E22" s="250">
        <v>0</v>
      </c>
      <c r="F22" s="251">
        <v>0</v>
      </c>
      <c r="G22" s="251">
        <v>100</v>
      </c>
      <c r="H22" s="252">
        <f t="shared" si="0"/>
        <v>84.4</v>
      </c>
      <c r="I22" s="253">
        <v>0</v>
      </c>
      <c r="J22" s="253">
        <v>0</v>
      </c>
      <c r="K22" s="253">
        <v>84.4</v>
      </c>
      <c r="L22" s="254" t="s">
        <v>287</v>
      </c>
      <c r="M22" s="255">
        <v>0</v>
      </c>
      <c r="N22" s="255">
        <v>0</v>
      </c>
      <c r="O22" s="255">
        <v>0</v>
      </c>
      <c r="P22" s="255">
        <v>0</v>
      </c>
      <c r="Q22" s="256">
        <v>38141</v>
      </c>
      <c r="R22" s="257">
        <v>768</v>
      </c>
      <c r="S22" s="258" t="s">
        <v>251</v>
      </c>
      <c r="T22" s="259" t="s">
        <v>252</v>
      </c>
      <c r="U22" s="260">
        <v>0</v>
      </c>
      <c r="V22" s="260">
        <v>0</v>
      </c>
      <c r="W22" s="261" t="s">
        <v>259</v>
      </c>
    </row>
    <row r="23" spans="1:23" ht="19.5" customHeight="1">
      <c r="A23" s="265"/>
      <c r="B23" s="247" t="s">
        <v>288</v>
      </c>
      <c r="C23" s="248" t="s">
        <v>289</v>
      </c>
      <c r="D23" s="249">
        <f t="shared" si="1"/>
        <v>80</v>
      </c>
      <c r="E23" s="250">
        <v>0</v>
      </c>
      <c r="F23" s="251">
        <v>0</v>
      </c>
      <c r="G23" s="251">
        <v>80</v>
      </c>
      <c r="H23" s="252">
        <f t="shared" si="0"/>
        <v>69.8</v>
      </c>
      <c r="I23" s="253">
        <v>0</v>
      </c>
      <c r="J23" s="253">
        <v>0</v>
      </c>
      <c r="K23" s="253">
        <v>69.8</v>
      </c>
      <c r="L23" s="254" t="s">
        <v>277</v>
      </c>
      <c r="M23" s="255">
        <v>0</v>
      </c>
      <c r="N23" s="255">
        <v>0</v>
      </c>
      <c r="O23" s="255">
        <v>0</v>
      </c>
      <c r="P23" s="255">
        <v>0</v>
      </c>
      <c r="Q23" s="256">
        <v>39814</v>
      </c>
      <c r="R23" s="257">
        <v>353</v>
      </c>
      <c r="S23" s="258" t="s">
        <v>251</v>
      </c>
      <c r="T23" s="259" t="s">
        <v>252</v>
      </c>
      <c r="U23" s="260">
        <v>0</v>
      </c>
      <c r="V23" s="260">
        <v>0</v>
      </c>
      <c r="W23" s="261" t="s">
        <v>259</v>
      </c>
    </row>
    <row r="24" spans="1:23" ht="19.5" customHeight="1">
      <c r="A24" s="265"/>
      <c r="B24" s="266" t="s">
        <v>290</v>
      </c>
      <c r="C24" s="248" t="s">
        <v>291</v>
      </c>
      <c r="D24" s="249">
        <f t="shared" si="1"/>
        <v>150</v>
      </c>
      <c r="E24" s="250">
        <v>0</v>
      </c>
      <c r="F24" s="251">
        <v>0</v>
      </c>
      <c r="G24" s="251">
        <v>150</v>
      </c>
      <c r="H24" s="252">
        <f t="shared" si="0"/>
        <v>105</v>
      </c>
      <c r="I24" s="253">
        <v>0</v>
      </c>
      <c r="J24" s="253">
        <v>0</v>
      </c>
      <c r="K24" s="253">
        <v>105</v>
      </c>
      <c r="L24" s="254" t="s">
        <v>277</v>
      </c>
      <c r="M24" s="255">
        <v>0</v>
      </c>
      <c r="N24" s="255">
        <v>0</v>
      </c>
      <c r="O24" s="255">
        <v>0</v>
      </c>
      <c r="P24" s="255">
        <v>0</v>
      </c>
      <c r="Q24" s="256">
        <v>43182</v>
      </c>
      <c r="R24" s="257">
        <v>1055</v>
      </c>
      <c r="S24" s="258" t="s">
        <v>292</v>
      </c>
      <c r="T24" s="259" t="s">
        <v>252</v>
      </c>
      <c r="U24" s="260">
        <v>0</v>
      </c>
      <c r="V24" s="260">
        <v>0</v>
      </c>
      <c r="W24" s="261" t="s">
        <v>293</v>
      </c>
    </row>
    <row r="25" spans="1:23" ht="19.5" customHeight="1">
      <c r="A25" s="264"/>
      <c r="B25" s="247" t="s">
        <v>294</v>
      </c>
      <c r="C25" s="248" t="s">
        <v>295</v>
      </c>
      <c r="D25" s="249">
        <f t="shared" si="1"/>
        <v>30</v>
      </c>
      <c r="E25" s="250">
        <v>0</v>
      </c>
      <c r="F25" s="251">
        <v>0</v>
      </c>
      <c r="G25" s="251">
        <v>30</v>
      </c>
      <c r="H25" s="252">
        <f t="shared" si="0"/>
        <v>24.2</v>
      </c>
      <c r="I25" s="253">
        <v>0</v>
      </c>
      <c r="J25" s="253">
        <v>0</v>
      </c>
      <c r="K25" s="253">
        <v>24.2</v>
      </c>
      <c r="L25" s="254" t="s">
        <v>283</v>
      </c>
      <c r="M25" s="255">
        <v>0</v>
      </c>
      <c r="N25" s="255">
        <v>0</v>
      </c>
      <c r="O25" s="255">
        <v>0</v>
      </c>
      <c r="P25" s="255">
        <v>0</v>
      </c>
      <c r="Q25" s="256">
        <v>38742</v>
      </c>
      <c r="R25" s="257">
        <v>10596</v>
      </c>
      <c r="S25" s="258" t="s">
        <v>258</v>
      </c>
      <c r="T25" s="259" t="s">
        <v>296</v>
      </c>
      <c r="U25" s="260">
        <v>0</v>
      </c>
      <c r="V25" s="260">
        <v>0</v>
      </c>
      <c r="W25" s="261" t="s">
        <v>268</v>
      </c>
    </row>
    <row r="26" spans="1:23" ht="19.5" customHeight="1">
      <c r="A26" s="263" t="s">
        <v>297</v>
      </c>
      <c r="B26" s="247" t="s">
        <v>298</v>
      </c>
      <c r="C26" s="248" t="s">
        <v>299</v>
      </c>
      <c r="D26" s="249">
        <f t="shared" si="1"/>
        <v>100</v>
      </c>
      <c r="E26" s="250">
        <v>0</v>
      </c>
      <c r="F26" s="251">
        <v>0</v>
      </c>
      <c r="G26" s="251">
        <v>100</v>
      </c>
      <c r="H26" s="252">
        <f t="shared" si="0"/>
        <v>81.3</v>
      </c>
      <c r="I26" s="253">
        <v>0</v>
      </c>
      <c r="J26" s="253">
        <v>0</v>
      </c>
      <c r="K26" s="253">
        <v>81.3</v>
      </c>
      <c r="L26" s="254" t="s">
        <v>300</v>
      </c>
      <c r="M26" s="255">
        <v>0</v>
      </c>
      <c r="N26" s="255">
        <v>0</v>
      </c>
      <c r="O26" s="255">
        <v>0</v>
      </c>
      <c r="P26" s="255">
        <v>0</v>
      </c>
      <c r="Q26" s="256">
        <v>39819</v>
      </c>
      <c r="R26" s="257">
        <v>1309</v>
      </c>
      <c r="S26" s="258" t="s">
        <v>263</v>
      </c>
      <c r="T26" s="259" t="s">
        <v>252</v>
      </c>
      <c r="U26" s="260">
        <v>0</v>
      </c>
      <c r="V26" s="260">
        <v>0</v>
      </c>
      <c r="W26" s="261" t="s">
        <v>253</v>
      </c>
    </row>
    <row r="27" spans="1:23" ht="19.5" customHeight="1">
      <c r="A27" s="265"/>
      <c r="B27" s="247" t="s">
        <v>301</v>
      </c>
      <c r="C27" s="248" t="s">
        <v>302</v>
      </c>
      <c r="D27" s="249">
        <f t="shared" si="1"/>
        <v>80</v>
      </c>
      <c r="E27" s="250">
        <v>0</v>
      </c>
      <c r="F27" s="251">
        <v>0</v>
      </c>
      <c r="G27" s="251">
        <v>80</v>
      </c>
      <c r="H27" s="252">
        <f t="shared" si="0"/>
        <v>72.099999999999994</v>
      </c>
      <c r="I27" s="253">
        <v>0</v>
      </c>
      <c r="J27" s="253">
        <v>0</v>
      </c>
      <c r="K27" s="253">
        <v>72.099999999999994</v>
      </c>
      <c r="L27" s="254" t="s">
        <v>267</v>
      </c>
      <c r="M27" s="255">
        <v>0</v>
      </c>
      <c r="N27" s="255">
        <v>0</v>
      </c>
      <c r="O27" s="255">
        <v>0</v>
      </c>
      <c r="P27" s="255">
        <v>0</v>
      </c>
      <c r="Q27" s="256">
        <v>39444</v>
      </c>
      <c r="R27" s="257">
        <v>842</v>
      </c>
      <c r="S27" s="258" t="s">
        <v>263</v>
      </c>
      <c r="T27" s="259" t="s">
        <v>252</v>
      </c>
      <c r="U27" s="260">
        <v>0</v>
      </c>
      <c r="V27" s="260">
        <v>0</v>
      </c>
      <c r="W27" s="261" t="s">
        <v>259</v>
      </c>
    </row>
    <row r="28" spans="1:23" ht="19.5" customHeight="1">
      <c r="A28" s="265"/>
      <c r="B28" s="247" t="s">
        <v>303</v>
      </c>
      <c r="C28" s="248" t="s">
        <v>304</v>
      </c>
      <c r="D28" s="249">
        <f t="shared" si="1"/>
        <v>40</v>
      </c>
      <c r="E28" s="250">
        <v>0</v>
      </c>
      <c r="F28" s="251">
        <v>0</v>
      </c>
      <c r="G28" s="251">
        <v>40</v>
      </c>
      <c r="H28" s="252">
        <f t="shared" si="0"/>
        <v>25.6</v>
      </c>
      <c r="I28" s="253">
        <v>0</v>
      </c>
      <c r="J28" s="253">
        <v>0</v>
      </c>
      <c r="K28" s="253">
        <v>25.6</v>
      </c>
      <c r="L28" s="254" t="s">
        <v>283</v>
      </c>
      <c r="M28" s="255">
        <v>0</v>
      </c>
      <c r="N28" s="255">
        <v>0</v>
      </c>
      <c r="O28" s="255">
        <v>0</v>
      </c>
      <c r="P28" s="255">
        <v>0</v>
      </c>
      <c r="Q28" s="256">
        <v>38772</v>
      </c>
      <c r="R28" s="257">
        <v>353</v>
      </c>
      <c r="S28" s="258" t="s">
        <v>258</v>
      </c>
      <c r="T28" s="259" t="s">
        <v>271</v>
      </c>
      <c r="U28" s="260">
        <v>0</v>
      </c>
      <c r="V28" s="260">
        <v>0</v>
      </c>
      <c r="W28" s="261" t="s">
        <v>268</v>
      </c>
    </row>
    <row r="29" spans="1:23" ht="19.5" customHeight="1">
      <c r="A29" s="265"/>
      <c r="B29" s="267" t="s">
        <v>305</v>
      </c>
      <c r="C29" s="268" t="s">
        <v>306</v>
      </c>
      <c r="D29" s="249">
        <f t="shared" si="1"/>
        <v>65</v>
      </c>
      <c r="E29" s="269">
        <v>0</v>
      </c>
      <c r="F29" s="270">
        <v>0</v>
      </c>
      <c r="G29" s="271">
        <v>65</v>
      </c>
      <c r="H29" s="272">
        <f t="shared" si="0"/>
        <v>53.2</v>
      </c>
      <c r="I29" s="273">
        <v>0</v>
      </c>
      <c r="J29" s="273">
        <v>0</v>
      </c>
      <c r="K29" s="274">
        <v>53.2</v>
      </c>
      <c r="L29" s="275" t="s">
        <v>277</v>
      </c>
      <c r="M29" s="276">
        <v>0</v>
      </c>
      <c r="N29" s="276">
        <v>0</v>
      </c>
      <c r="O29" s="276">
        <v>0</v>
      </c>
      <c r="P29" s="276">
        <v>0</v>
      </c>
      <c r="Q29" s="277">
        <v>43182</v>
      </c>
      <c r="R29" s="278">
        <v>5830</v>
      </c>
      <c r="S29" s="279" t="s">
        <v>258</v>
      </c>
      <c r="T29" s="280" t="s">
        <v>252</v>
      </c>
      <c r="U29" s="281">
        <v>0</v>
      </c>
      <c r="V29" s="281">
        <v>0</v>
      </c>
      <c r="W29" s="282" t="s">
        <v>268</v>
      </c>
    </row>
    <row r="30" spans="1:23" ht="19.5" customHeight="1">
      <c r="A30" s="264"/>
      <c r="B30" s="247" t="s">
        <v>307</v>
      </c>
      <c r="C30" s="248" t="s">
        <v>308</v>
      </c>
      <c r="D30" s="249">
        <f t="shared" si="1"/>
        <v>30</v>
      </c>
      <c r="E30" s="250">
        <v>0</v>
      </c>
      <c r="F30" s="251">
        <v>0</v>
      </c>
      <c r="G30" s="251">
        <v>30</v>
      </c>
      <c r="H30" s="252">
        <f t="shared" si="0"/>
        <v>20</v>
      </c>
      <c r="I30" s="253">
        <v>0</v>
      </c>
      <c r="J30" s="253">
        <v>0</v>
      </c>
      <c r="K30" s="253">
        <v>20</v>
      </c>
      <c r="L30" s="254" t="s">
        <v>250</v>
      </c>
      <c r="M30" s="255">
        <v>0</v>
      </c>
      <c r="N30" s="255">
        <v>0</v>
      </c>
      <c r="O30" s="255">
        <v>0</v>
      </c>
      <c r="P30" s="255">
        <v>0</v>
      </c>
      <c r="Q30" s="256">
        <v>37991</v>
      </c>
      <c r="R30" s="257">
        <v>168</v>
      </c>
      <c r="S30" s="258" t="s">
        <v>258</v>
      </c>
      <c r="T30" s="280" t="s">
        <v>252</v>
      </c>
      <c r="U30" s="260">
        <v>0</v>
      </c>
      <c r="V30" s="260">
        <v>0</v>
      </c>
      <c r="W30" s="261" t="s">
        <v>259</v>
      </c>
    </row>
    <row r="31" spans="1:23" ht="19.5" customHeight="1">
      <c r="A31" s="283" t="s">
        <v>309</v>
      </c>
      <c r="B31" s="247" t="s">
        <v>310</v>
      </c>
      <c r="C31" s="248" t="s">
        <v>311</v>
      </c>
      <c r="D31" s="249">
        <f t="shared" si="1"/>
        <v>550</v>
      </c>
      <c r="E31" s="250">
        <v>0</v>
      </c>
      <c r="F31" s="251">
        <v>0</v>
      </c>
      <c r="G31" s="284">
        <v>550</v>
      </c>
      <c r="H31" s="252">
        <f t="shared" si="0"/>
        <v>147.6</v>
      </c>
      <c r="I31" s="253">
        <v>0</v>
      </c>
      <c r="J31" s="253">
        <v>0</v>
      </c>
      <c r="K31" s="253">
        <v>147.6</v>
      </c>
      <c r="L31" s="254" t="s">
        <v>312</v>
      </c>
      <c r="M31" s="255">
        <v>0</v>
      </c>
      <c r="N31" s="255">
        <v>0</v>
      </c>
      <c r="O31" s="255">
        <v>0</v>
      </c>
      <c r="P31" s="255">
        <v>0</v>
      </c>
      <c r="Q31" s="256">
        <v>38431</v>
      </c>
      <c r="R31" s="257">
        <v>9634</v>
      </c>
      <c r="S31" s="258" t="s">
        <v>251</v>
      </c>
      <c r="T31" s="259" t="s">
        <v>252</v>
      </c>
      <c r="U31" s="260">
        <v>0</v>
      </c>
      <c r="V31" s="260">
        <v>0</v>
      </c>
      <c r="W31" s="261" t="s">
        <v>253</v>
      </c>
    </row>
    <row r="32" spans="1:23" ht="19.5" customHeight="1">
      <c r="A32" s="285"/>
      <c r="B32" s="247" t="s">
        <v>313</v>
      </c>
      <c r="C32" s="248" t="s">
        <v>314</v>
      </c>
      <c r="D32" s="249">
        <f t="shared" si="1"/>
        <v>220</v>
      </c>
      <c r="E32" s="250">
        <v>0</v>
      </c>
      <c r="F32" s="251">
        <v>0</v>
      </c>
      <c r="G32" s="284">
        <v>220</v>
      </c>
      <c r="H32" s="252">
        <f t="shared" si="0"/>
        <v>183.2</v>
      </c>
      <c r="I32" s="253">
        <v>0</v>
      </c>
      <c r="J32" s="253">
        <v>0</v>
      </c>
      <c r="K32" s="253">
        <v>183.2</v>
      </c>
      <c r="L32" s="254" t="s">
        <v>315</v>
      </c>
      <c r="M32" s="255">
        <v>0</v>
      </c>
      <c r="N32" s="255">
        <v>0</v>
      </c>
      <c r="O32" s="255">
        <v>0</v>
      </c>
      <c r="P32" s="255">
        <v>0</v>
      </c>
      <c r="Q32" s="256">
        <v>40346</v>
      </c>
      <c r="R32" s="257">
        <v>938</v>
      </c>
      <c r="S32" s="258" t="s">
        <v>251</v>
      </c>
      <c r="T32" s="259" t="s">
        <v>252</v>
      </c>
      <c r="U32" s="260">
        <v>0</v>
      </c>
      <c r="V32" s="260">
        <v>0</v>
      </c>
      <c r="W32" s="261" t="s">
        <v>259</v>
      </c>
    </row>
    <row r="33" spans="1:23" ht="19.5" customHeight="1">
      <c r="A33" s="285"/>
      <c r="B33" s="247" t="s">
        <v>316</v>
      </c>
      <c r="C33" s="248" t="s">
        <v>317</v>
      </c>
      <c r="D33" s="249">
        <f t="shared" si="1"/>
        <v>160</v>
      </c>
      <c r="E33" s="250">
        <v>0</v>
      </c>
      <c r="F33" s="251">
        <v>160</v>
      </c>
      <c r="G33" s="284">
        <v>0</v>
      </c>
      <c r="H33" s="252">
        <f t="shared" si="0"/>
        <v>146.5</v>
      </c>
      <c r="I33" s="253">
        <v>0</v>
      </c>
      <c r="J33" s="253">
        <v>146.5</v>
      </c>
      <c r="K33" s="253">
        <v>0</v>
      </c>
      <c r="L33" s="254" t="s">
        <v>318</v>
      </c>
      <c r="M33" s="255">
        <v>0</v>
      </c>
      <c r="N33" s="255">
        <v>0</v>
      </c>
      <c r="O33" s="255">
        <v>0</v>
      </c>
      <c r="P33" s="255">
        <v>0</v>
      </c>
      <c r="Q33" s="256">
        <v>37455</v>
      </c>
      <c r="R33" s="257">
        <v>375</v>
      </c>
      <c r="S33" s="258" t="s">
        <v>251</v>
      </c>
      <c r="T33" s="259" t="s">
        <v>319</v>
      </c>
      <c r="U33" s="260">
        <v>0</v>
      </c>
      <c r="V33" s="260">
        <v>0</v>
      </c>
      <c r="W33" s="261" t="s">
        <v>253</v>
      </c>
    </row>
    <row r="34" spans="1:23" ht="19.5" customHeight="1">
      <c r="A34" s="285"/>
      <c r="B34" s="247" t="s">
        <v>320</v>
      </c>
      <c r="C34" s="248" t="s">
        <v>321</v>
      </c>
      <c r="D34" s="249">
        <f t="shared" si="1"/>
        <v>70</v>
      </c>
      <c r="E34" s="250">
        <v>0</v>
      </c>
      <c r="F34" s="251">
        <v>70</v>
      </c>
      <c r="G34" s="284">
        <v>0</v>
      </c>
      <c r="H34" s="252">
        <f t="shared" si="0"/>
        <v>39.9</v>
      </c>
      <c r="I34" s="253">
        <v>0</v>
      </c>
      <c r="J34" s="253">
        <v>39.9</v>
      </c>
      <c r="K34" s="253">
        <v>0</v>
      </c>
      <c r="L34" s="254" t="s">
        <v>318</v>
      </c>
      <c r="M34" s="255">
        <v>0</v>
      </c>
      <c r="N34" s="255">
        <v>0</v>
      </c>
      <c r="O34" s="255">
        <v>0</v>
      </c>
      <c r="P34" s="255">
        <v>0</v>
      </c>
      <c r="Q34" s="256">
        <v>41269</v>
      </c>
      <c r="R34" s="257">
        <v>761</v>
      </c>
      <c r="S34" s="258" t="s">
        <v>251</v>
      </c>
      <c r="T34" s="259" t="s">
        <v>252</v>
      </c>
      <c r="U34" s="260">
        <v>0</v>
      </c>
      <c r="V34" s="260">
        <v>0</v>
      </c>
      <c r="W34" s="261" t="s">
        <v>253</v>
      </c>
    </row>
    <row r="35" spans="1:23" ht="19.5" customHeight="1">
      <c r="A35" s="285"/>
      <c r="B35" s="247" t="s">
        <v>322</v>
      </c>
      <c r="C35" s="248" t="s">
        <v>323</v>
      </c>
      <c r="D35" s="249">
        <f t="shared" si="1"/>
        <v>50</v>
      </c>
      <c r="E35" s="250">
        <v>0</v>
      </c>
      <c r="F35" s="251">
        <v>0</v>
      </c>
      <c r="G35" s="284">
        <v>50</v>
      </c>
      <c r="H35" s="252">
        <f t="shared" si="0"/>
        <v>45.1</v>
      </c>
      <c r="I35" s="253">
        <v>0</v>
      </c>
      <c r="J35" s="253">
        <v>0</v>
      </c>
      <c r="K35" s="253">
        <v>45.1</v>
      </c>
      <c r="L35" s="254" t="s">
        <v>324</v>
      </c>
      <c r="M35" s="255">
        <v>0</v>
      </c>
      <c r="N35" s="255">
        <v>0</v>
      </c>
      <c r="O35" s="255">
        <v>0</v>
      </c>
      <c r="P35" s="255">
        <v>0</v>
      </c>
      <c r="Q35" s="256">
        <v>37356</v>
      </c>
      <c r="R35" s="257">
        <v>255</v>
      </c>
      <c r="S35" s="258" t="s">
        <v>251</v>
      </c>
      <c r="T35" s="259" t="s">
        <v>296</v>
      </c>
      <c r="U35" s="260">
        <v>0</v>
      </c>
      <c r="V35" s="260">
        <v>0</v>
      </c>
      <c r="W35" s="261" t="s">
        <v>259</v>
      </c>
    </row>
    <row r="36" spans="1:23" ht="19.5" customHeight="1">
      <c r="A36" s="285"/>
      <c r="B36" s="247" t="s">
        <v>325</v>
      </c>
      <c r="C36" s="248" t="s">
        <v>326</v>
      </c>
      <c r="D36" s="249">
        <f t="shared" si="1"/>
        <v>45</v>
      </c>
      <c r="E36" s="250">
        <v>0</v>
      </c>
      <c r="F36" s="251">
        <v>0</v>
      </c>
      <c r="G36" s="284">
        <v>45</v>
      </c>
      <c r="H36" s="252">
        <f t="shared" si="0"/>
        <v>36.6</v>
      </c>
      <c r="I36" s="253">
        <v>0</v>
      </c>
      <c r="J36" s="253">
        <v>0</v>
      </c>
      <c r="K36" s="253">
        <v>36.6</v>
      </c>
      <c r="L36" s="254" t="s">
        <v>327</v>
      </c>
      <c r="M36" s="255">
        <v>0</v>
      </c>
      <c r="N36" s="255">
        <v>0</v>
      </c>
      <c r="O36" s="255">
        <v>0</v>
      </c>
      <c r="P36" s="255">
        <v>0</v>
      </c>
      <c r="Q36" s="256">
        <v>38576</v>
      </c>
      <c r="R36" s="257">
        <v>690</v>
      </c>
      <c r="S36" s="258" t="s">
        <v>258</v>
      </c>
      <c r="T36" s="259" t="s">
        <v>296</v>
      </c>
      <c r="U36" s="260">
        <v>0</v>
      </c>
      <c r="V36" s="260">
        <v>0</v>
      </c>
      <c r="W36" s="261" t="s">
        <v>268</v>
      </c>
    </row>
    <row r="37" spans="1:23" ht="19.5" customHeight="1">
      <c r="A37" s="285"/>
      <c r="B37" s="247" t="s">
        <v>328</v>
      </c>
      <c r="C37" s="248" t="s">
        <v>329</v>
      </c>
      <c r="D37" s="249">
        <f t="shared" si="1"/>
        <v>40</v>
      </c>
      <c r="E37" s="250">
        <v>0</v>
      </c>
      <c r="F37" s="251">
        <v>40</v>
      </c>
      <c r="G37" s="284">
        <v>0</v>
      </c>
      <c r="H37" s="252">
        <f t="shared" si="0"/>
        <v>36.1</v>
      </c>
      <c r="I37" s="253">
        <v>0</v>
      </c>
      <c r="J37" s="253">
        <v>36.1</v>
      </c>
      <c r="K37" s="253">
        <v>0</v>
      </c>
      <c r="L37" s="254" t="s">
        <v>330</v>
      </c>
      <c r="M37" s="255">
        <v>0</v>
      </c>
      <c r="N37" s="255">
        <v>0</v>
      </c>
      <c r="O37" s="255">
        <v>0</v>
      </c>
      <c r="P37" s="255">
        <v>0</v>
      </c>
      <c r="Q37" s="256">
        <v>36510</v>
      </c>
      <c r="R37" s="257">
        <v>299</v>
      </c>
      <c r="S37" s="258" t="s">
        <v>258</v>
      </c>
      <c r="T37" s="259" t="s">
        <v>296</v>
      </c>
      <c r="U37" s="260">
        <v>0</v>
      </c>
      <c r="V37" s="260">
        <v>0</v>
      </c>
      <c r="W37" s="261" t="s">
        <v>253</v>
      </c>
    </row>
    <row r="38" spans="1:23" ht="19.5" customHeight="1">
      <c r="A38" s="285"/>
      <c r="B38" s="247" t="s">
        <v>331</v>
      </c>
      <c r="C38" s="248" t="s">
        <v>332</v>
      </c>
      <c r="D38" s="249">
        <f t="shared" si="1"/>
        <v>40</v>
      </c>
      <c r="E38" s="250">
        <v>0</v>
      </c>
      <c r="F38" s="251">
        <v>0</v>
      </c>
      <c r="G38" s="284">
        <v>40</v>
      </c>
      <c r="H38" s="252">
        <f t="shared" si="0"/>
        <v>35.299999999999997</v>
      </c>
      <c r="I38" s="253">
        <v>0</v>
      </c>
      <c r="J38" s="253">
        <v>0</v>
      </c>
      <c r="K38" s="253">
        <v>35.299999999999997</v>
      </c>
      <c r="L38" s="254" t="s">
        <v>324</v>
      </c>
      <c r="M38" s="255">
        <v>0</v>
      </c>
      <c r="N38" s="255">
        <v>0</v>
      </c>
      <c r="O38" s="255">
        <v>0</v>
      </c>
      <c r="P38" s="255">
        <v>0</v>
      </c>
      <c r="Q38" s="256">
        <v>37495</v>
      </c>
      <c r="R38" s="257">
        <v>246</v>
      </c>
      <c r="S38" s="258" t="s">
        <v>251</v>
      </c>
      <c r="T38" s="259" t="s">
        <v>296</v>
      </c>
      <c r="U38" s="260">
        <v>0</v>
      </c>
      <c r="V38" s="260">
        <v>0</v>
      </c>
      <c r="W38" s="261" t="s">
        <v>253</v>
      </c>
    </row>
    <row r="39" spans="1:23" ht="19.5" customHeight="1">
      <c r="A39" s="285"/>
      <c r="B39" s="247" t="s">
        <v>333</v>
      </c>
      <c r="C39" s="248" t="s">
        <v>334</v>
      </c>
      <c r="D39" s="249">
        <f t="shared" si="1"/>
        <v>36</v>
      </c>
      <c r="E39" s="250">
        <v>0</v>
      </c>
      <c r="F39" s="251">
        <v>36</v>
      </c>
      <c r="G39" s="284">
        <v>0</v>
      </c>
      <c r="H39" s="252">
        <f t="shared" si="0"/>
        <v>30.2</v>
      </c>
      <c r="I39" s="253">
        <v>0</v>
      </c>
      <c r="J39" s="253">
        <v>30.2</v>
      </c>
      <c r="K39" s="253">
        <v>0</v>
      </c>
      <c r="L39" s="254" t="s">
        <v>335</v>
      </c>
      <c r="M39" s="255">
        <v>0</v>
      </c>
      <c r="N39" s="255">
        <v>0</v>
      </c>
      <c r="O39" s="255">
        <v>0</v>
      </c>
      <c r="P39" s="255">
        <v>0</v>
      </c>
      <c r="Q39" s="256">
        <v>43818</v>
      </c>
      <c r="R39" s="257">
        <v>196</v>
      </c>
      <c r="S39" s="258" t="s">
        <v>251</v>
      </c>
      <c r="T39" s="259" t="s">
        <v>252</v>
      </c>
      <c r="U39" s="260">
        <v>0</v>
      </c>
      <c r="V39" s="260">
        <v>0</v>
      </c>
      <c r="W39" s="261" t="s">
        <v>268</v>
      </c>
    </row>
    <row r="40" spans="1:23" ht="19.5" customHeight="1">
      <c r="A40" s="285"/>
      <c r="B40" s="247" t="s">
        <v>336</v>
      </c>
      <c r="C40" s="248" t="s">
        <v>337</v>
      </c>
      <c r="D40" s="249">
        <f t="shared" si="1"/>
        <v>25</v>
      </c>
      <c r="E40" s="250">
        <v>0</v>
      </c>
      <c r="F40" s="251">
        <v>0</v>
      </c>
      <c r="G40" s="284">
        <v>25</v>
      </c>
      <c r="H40" s="252">
        <f t="shared" si="0"/>
        <v>22.1</v>
      </c>
      <c r="I40" s="253">
        <v>0</v>
      </c>
      <c r="J40" s="253">
        <v>0</v>
      </c>
      <c r="K40" s="253">
        <v>22.1</v>
      </c>
      <c r="L40" s="254" t="s">
        <v>267</v>
      </c>
      <c r="M40" s="255">
        <v>0</v>
      </c>
      <c r="N40" s="255">
        <v>0</v>
      </c>
      <c r="O40" s="255">
        <v>0</v>
      </c>
      <c r="P40" s="255">
        <v>0</v>
      </c>
      <c r="Q40" s="256">
        <v>39730</v>
      </c>
      <c r="R40" s="257">
        <v>494</v>
      </c>
      <c r="S40" s="258" t="s">
        <v>258</v>
      </c>
      <c r="T40" s="259" t="s">
        <v>296</v>
      </c>
      <c r="U40" s="260">
        <v>0</v>
      </c>
      <c r="V40" s="260">
        <v>0</v>
      </c>
      <c r="W40" s="261" t="s">
        <v>259</v>
      </c>
    </row>
    <row r="41" spans="1:23" ht="19.5" customHeight="1">
      <c r="A41" s="285"/>
      <c r="B41" s="247" t="s">
        <v>338</v>
      </c>
      <c r="C41" s="248" t="s">
        <v>339</v>
      </c>
      <c r="D41" s="249">
        <f t="shared" si="1"/>
        <v>20</v>
      </c>
      <c r="E41" s="250">
        <v>0</v>
      </c>
      <c r="F41" s="251">
        <v>0</v>
      </c>
      <c r="G41" s="284">
        <v>20</v>
      </c>
      <c r="H41" s="252">
        <f t="shared" si="0"/>
        <v>18.2</v>
      </c>
      <c r="I41" s="253">
        <v>0</v>
      </c>
      <c r="J41" s="253">
        <v>0</v>
      </c>
      <c r="K41" s="253">
        <v>18.2</v>
      </c>
      <c r="L41" s="254" t="s">
        <v>324</v>
      </c>
      <c r="M41" s="255">
        <v>0</v>
      </c>
      <c r="N41" s="255">
        <v>0</v>
      </c>
      <c r="O41" s="255">
        <v>0</v>
      </c>
      <c r="P41" s="255">
        <v>0</v>
      </c>
      <c r="Q41" s="256">
        <v>37495</v>
      </c>
      <c r="R41" s="257">
        <v>226</v>
      </c>
      <c r="S41" s="258" t="s">
        <v>263</v>
      </c>
      <c r="T41" s="259" t="s">
        <v>296</v>
      </c>
      <c r="U41" s="260">
        <v>0</v>
      </c>
      <c r="V41" s="260">
        <v>0</v>
      </c>
      <c r="W41" s="261" t="s">
        <v>259</v>
      </c>
    </row>
    <row r="42" spans="1:23" ht="19.5" customHeight="1">
      <c r="A42" s="286"/>
      <c r="B42" s="247" t="s">
        <v>340</v>
      </c>
      <c r="C42" s="248" t="s">
        <v>341</v>
      </c>
      <c r="D42" s="249">
        <f t="shared" si="1"/>
        <v>15</v>
      </c>
      <c r="E42" s="250">
        <v>0</v>
      </c>
      <c r="F42" s="251">
        <v>15</v>
      </c>
      <c r="G42" s="284">
        <v>0</v>
      </c>
      <c r="H42" s="252">
        <f t="shared" si="0"/>
        <v>14.2</v>
      </c>
      <c r="I42" s="253">
        <v>0</v>
      </c>
      <c r="J42" s="253">
        <v>14.2</v>
      </c>
      <c r="K42" s="253">
        <v>0</v>
      </c>
      <c r="L42" s="254" t="s">
        <v>330</v>
      </c>
      <c r="M42" s="255">
        <v>0</v>
      </c>
      <c r="N42" s="255">
        <v>0</v>
      </c>
      <c r="O42" s="255">
        <v>0</v>
      </c>
      <c r="P42" s="255">
        <v>0</v>
      </c>
      <c r="Q42" s="256">
        <v>36956</v>
      </c>
      <c r="R42" s="257">
        <v>226</v>
      </c>
      <c r="S42" s="258" t="s">
        <v>258</v>
      </c>
      <c r="T42" s="259" t="s">
        <v>296</v>
      </c>
      <c r="U42" s="260">
        <v>0</v>
      </c>
      <c r="V42" s="260">
        <v>0</v>
      </c>
      <c r="W42" s="261" t="s">
        <v>253</v>
      </c>
    </row>
    <row r="43" spans="1:23" ht="19.5" customHeight="1">
      <c r="A43" s="283" t="s">
        <v>342</v>
      </c>
      <c r="B43" s="247" t="s">
        <v>343</v>
      </c>
      <c r="C43" s="248" t="s">
        <v>344</v>
      </c>
      <c r="D43" s="249">
        <f t="shared" si="1"/>
        <v>65</v>
      </c>
      <c r="E43" s="250">
        <v>0</v>
      </c>
      <c r="F43" s="251">
        <v>0</v>
      </c>
      <c r="G43" s="284">
        <v>65</v>
      </c>
      <c r="H43" s="252">
        <f t="shared" si="0"/>
        <v>56.3</v>
      </c>
      <c r="I43" s="253">
        <v>0</v>
      </c>
      <c r="J43" s="253">
        <v>0</v>
      </c>
      <c r="K43" s="253">
        <v>56.3</v>
      </c>
      <c r="L43" s="254" t="s">
        <v>345</v>
      </c>
      <c r="M43" s="255">
        <v>0</v>
      </c>
      <c r="N43" s="255">
        <v>0</v>
      </c>
      <c r="O43" s="255">
        <v>0</v>
      </c>
      <c r="P43" s="255">
        <v>0</v>
      </c>
      <c r="Q43" s="256">
        <v>36946</v>
      </c>
      <c r="R43" s="257">
        <v>3883</v>
      </c>
      <c r="S43" s="258" t="s">
        <v>251</v>
      </c>
      <c r="T43" s="259" t="s">
        <v>252</v>
      </c>
      <c r="U43" s="260">
        <v>0</v>
      </c>
      <c r="V43" s="260">
        <v>0</v>
      </c>
      <c r="W43" s="261" t="s">
        <v>346</v>
      </c>
    </row>
    <row r="44" spans="1:23" ht="19.5" customHeight="1">
      <c r="A44" s="285"/>
      <c r="B44" s="247" t="s">
        <v>347</v>
      </c>
      <c r="C44" s="248" t="s">
        <v>348</v>
      </c>
      <c r="D44" s="249">
        <f t="shared" si="1"/>
        <v>35</v>
      </c>
      <c r="E44" s="250">
        <v>0</v>
      </c>
      <c r="F44" s="251">
        <v>0</v>
      </c>
      <c r="G44" s="284">
        <v>35</v>
      </c>
      <c r="H44" s="252">
        <f t="shared" si="0"/>
        <v>23.5</v>
      </c>
      <c r="I44" s="253">
        <v>0</v>
      </c>
      <c r="J44" s="253">
        <v>0</v>
      </c>
      <c r="K44" s="253">
        <v>23.5</v>
      </c>
      <c r="L44" s="254" t="s">
        <v>283</v>
      </c>
      <c r="M44" s="255">
        <v>0</v>
      </c>
      <c r="N44" s="255">
        <v>0</v>
      </c>
      <c r="O44" s="255">
        <v>0</v>
      </c>
      <c r="P44" s="255">
        <v>0</v>
      </c>
      <c r="Q44" s="256">
        <v>37365</v>
      </c>
      <c r="R44" s="257">
        <v>902</v>
      </c>
      <c r="S44" s="258" t="s">
        <v>251</v>
      </c>
      <c r="T44" s="259" t="s">
        <v>252</v>
      </c>
      <c r="U44" s="260">
        <v>0</v>
      </c>
      <c r="V44" s="260">
        <v>0</v>
      </c>
      <c r="W44" s="261" t="s">
        <v>253</v>
      </c>
    </row>
    <row r="45" spans="1:23" ht="19.5" customHeight="1">
      <c r="A45" s="285"/>
      <c r="B45" s="247" t="s">
        <v>349</v>
      </c>
      <c r="C45" s="248" t="s">
        <v>350</v>
      </c>
      <c r="D45" s="249">
        <f t="shared" si="1"/>
        <v>55</v>
      </c>
      <c r="E45" s="250">
        <v>0</v>
      </c>
      <c r="F45" s="251">
        <v>0</v>
      </c>
      <c r="G45" s="251">
        <v>55</v>
      </c>
      <c r="H45" s="252">
        <f t="shared" si="0"/>
        <v>31.6</v>
      </c>
      <c r="I45" s="253">
        <v>0</v>
      </c>
      <c r="J45" s="253">
        <v>0</v>
      </c>
      <c r="K45" s="253">
        <v>31.6</v>
      </c>
      <c r="L45" s="254" t="s">
        <v>351</v>
      </c>
      <c r="M45" s="255">
        <v>0</v>
      </c>
      <c r="N45" s="255">
        <v>0</v>
      </c>
      <c r="O45" s="255">
        <v>0</v>
      </c>
      <c r="P45" s="255">
        <v>0</v>
      </c>
      <c r="Q45" s="256">
        <v>37706</v>
      </c>
      <c r="R45" s="257">
        <v>218</v>
      </c>
      <c r="S45" s="258" t="s">
        <v>263</v>
      </c>
      <c r="T45" s="259" t="s">
        <v>352</v>
      </c>
      <c r="U45" s="260">
        <v>0</v>
      </c>
      <c r="V45" s="260">
        <v>0</v>
      </c>
      <c r="W45" s="261" t="s">
        <v>253</v>
      </c>
    </row>
    <row r="46" spans="1:23" ht="19.5" customHeight="1">
      <c r="A46" s="285"/>
      <c r="B46" s="247" t="s">
        <v>353</v>
      </c>
      <c r="C46" s="248" t="s">
        <v>354</v>
      </c>
      <c r="D46" s="249">
        <f t="shared" si="1"/>
        <v>30</v>
      </c>
      <c r="E46" s="250">
        <v>0</v>
      </c>
      <c r="F46" s="251">
        <v>0</v>
      </c>
      <c r="G46" s="251">
        <v>30</v>
      </c>
      <c r="H46" s="252">
        <f t="shared" si="0"/>
        <v>19.5</v>
      </c>
      <c r="I46" s="253">
        <v>0</v>
      </c>
      <c r="J46" s="253">
        <v>0</v>
      </c>
      <c r="K46" s="253">
        <v>19.5</v>
      </c>
      <c r="L46" s="254" t="s">
        <v>283</v>
      </c>
      <c r="M46" s="255">
        <v>0</v>
      </c>
      <c r="N46" s="255">
        <v>0</v>
      </c>
      <c r="O46" s="255">
        <v>0</v>
      </c>
      <c r="P46" s="255">
        <v>0</v>
      </c>
      <c r="Q46" s="256">
        <v>37365</v>
      </c>
      <c r="R46" s="257">
        <v>304</v>
      </c>
      <c r="S46" s="258" t="s">
        <v>251</v>
      </c>
      <c r="T46" s="259" t="s">
        <v>296</v>
      </c>
      <c r="U46" s="260">
        <v>0</v>
      </c>
      <c r="V46" s="260">
        <v>0</v>
      </c>
      <c r="W46" s="261" t="s">
        <v>253</v>
      </c>
    </row>
    <row r="47" spans="1:23" ht="19.5" customHeight="1">
      <c r="A47" s="286"/>
      <c r="B47" s="247" t="s">
        <v>355</v>
      </c>
      <c r="C47" s="248" t="s">
        <v>356</v>
      </c>
      <c r="D47" s="249">
        <f t="shared" si="1"/>
        <v>20</v>
      </c>
      <c r="E47" s="250">
        <v>0</v>
      </c>
      <c r="F47" s="251">
        <v>20</v>
      </c>
      <c r="G47" s="251">
        <v>0</v>
      </c>
      <c r="H47" s="252">
        <f t="shared" si="0"/>
        <v>13.7</v>
      </c>
      <c r="I47" s="253">
        <v>0</v>
      </c>
      <c r="J47" s="253">
        <v>13.7</v>
      </c>
      <c r="K47" s="253">
        <v>0</v>
      </c>
      <c r="L47" s="254" t="s">
        <v>330</v>
      </c>
      <c r="M47" s="255">
        <v>0</v>
      </c>
      <c r="N47" s="255">
        <v>0</v>
      </c>
      <c r="O47" s="255">
        <v>0</v>
      </c>
      <c r="P47" s="255">
        <v>0</v>
      </c>
      <c r="Q47" s="256">
        <v>36550</v>
      </c>
      <c r="R47" s="257">
        <v>97</v>
      </c>
      <c r="S47" s="258" t="s">
        <v>258</v>
      </c>
      <c r="T47" s="259" t="s">
        <v>296</v>
      </c>
      <c r="U47" s="260">
        <v>0</v>
      </c>
      <c r="V47" s="260">
        <v>0</v>
      </c>
      <c r="W47" s="261" t="s">
        <v>259</v>
      </c>
    </row>
    <row r="48" spans="1:23" ht="19.5" customHeight="1">
      <c r="A48" s="287" t="s">
        <v>357</v>
      </c>
      <c r="B48" s="247" t="s">
        <v>358</v>
      </c>
      <c r="C48" s="248" t="s">
        <v>359</v>
      </c>
      <c r="D48" s="249">
        <f t="shared" si="1"/>
        <v>110</v>
      </c>
      <c r="E48" s="250">
        <v>0</v>
      </c>
      <c r="F48" s="251">
        <v>0</v>
      </c>
      <c r="G48" s="251">
        <v>110</v>
      </c>
      <c r="H48" s="252">
        <f t="shared" si="0"/>
        <v>85.4</v>
      </c>
      <c r="I48" s="253">
        <v>0</v>
      </c>
      <c r="J48" s="253">
        <v>0</v>
      </c>
      <c r="K48" s="253">
        <v>85.4</v>
      </c>
      <c r="L48" s="254" t="s">
        <v>360</v>
      </c>
      <c r="M48" s="255">
        <v>0</v>
      </c>
      <c r="N48" s="255">
        <v>0</v>
      </c>
      <c r="O48" s="255">
        <v>0</v>
      </c>
      <c r="P48" s="255">
        <v>0</v>
      </c>
      <c r="Q48" s="256">
        <v>40078</v>
      </c>
      <c r="R48" s="257">
        <v>1534</v>
      </c>
      <c r="S48" s="258" t="s">
        <v>258</v>
      </c>
      <c r="T48" s="259" t="s">
        <v>252</v>
      </c>
      <c r="U48" s="260">
        <v>0</v>
      </c>
      <c r="V48" s="260">
        <v>0</v>
      </c>
      <c r="W48" s="261" t="s">
        <v>259</v>
      </c>
    </row>
    <row r="49" spans="1:23" ht="19.5" customHeight="1">
      <c r="A49" s="287" t="s">
        <v>361</v>
      </c>
      <c r="B49" s="247" t="s">
        <v>362</v>
      </c>
      <c r="C49" s="248" t="s">
        <v>363</v>
      </c>
      <c r="D49" s="249">
        <f t="shared" si="1"/>
        <v>105</v>
      </c>
      <c r="E49" s="250">
        <v>0</v>
      </c>
      <c r="F49" s="251">
        <v>0</v>
      </c>
      <c r="G49" s="251">
        <v>105</v>
      </c>
      <c r="H49" s="252">
        <f t="shared" si="0"/>
        <v>87.5</v>
      </c>
      <c r="I49" s="253">
        <v>0</v>
      </c>
      <c r="J49" s="253">
        <v>0</v>
      </c>
      <c r="K49" s="253">
        <v>87.5</v>
      </c>
      <c r="L49" s="254" t="s">
        <v>351</v>
      </c>
      <c r="M49" s="255">
        <v>0</v>
      </c>
      <c r="N49" s="255">
        <v>0</v>
      </c>
      <c r="O49" s="255">
        <v>0</v>
      </c>
      <c r="P49" s="255">
        <v>0</v>
      </c>
      <c r="Q49" s="256">
        <v>39957</v>
      </c>
      <c r="R49" s="257">
        <v>1653</v>
      </c>
      <c r="S49" s="258" t="s">
        <v>258</v>
      </c>
      <c r="T49" s="259" t="s">
        <v>252</v>
      </c>
      <c r="U49" s="260">
        <v>0</v>
      </c>
      <c r="V49" s="260">
        <v>0</v>
      </c>
      <c r="W49" s="261" t="s">
        <v>259</v>
      </c>
    </row>
    <row r="50" spans="1:23" ht="19.5" customHeight="1">
      <c r="A50" s="287" t="s">
        <v>364</v>
      </c>
      <c r="B50" s="247" t="s">
        <v>365</v>
      </c>
      <c r="C50" s="248" t="s">
        <v>366</v>
      </c>
      <c r="D50" s="249">
        <f t="shared" si="1"/>
        <v>230</v>
      </c>
      <c r="E50" s="250">
        <v>0</v>
      </c>
      <c r="F50" s="251">
        <v>0</v>
      </c>
      <c r="G50" s="251">
        <v>230</v>
      </c>
      <c r="H50" s="252">
        <f t="shared" si="0"/>
        <v>214.6</v>
      </c>
      <c r="I50" s="253">
        <v>0</v>
      </c>
      <c r="J50" s="253">
        <v>0</v>
      </c>
      <c r="K50" s="253">
        <v>214.6</v>
      </c>
      <c r="L50" s="254" t="s">
        <v>267</v>
      </c>
      <c r="M50" s="255">
        <v>0</v>
      </c>
      <c r="N50" s="255">
        <v>0</v>
      </c>
      <c r="O50" s="255">
        <v>0</v>
      </c>
      <c r="P50" s="255">
        <v>0</v>
      </c>
      <c r="Q50" s="256">
        <v>39910</v>
      </c>
      <c r="R50" s="257">
        <v>1087</v>
      </c>
      <c r="S50" s="258" t="s">
        <v>251</v>
      </c>
      <c r="T50" s="259" t="s">
        <v>252</v>
      </c>
      <c r="U50" s="260">
        <v>0</v>
      </c>
      <c r="V50" s="260">
        <v>0</v>
      </c>
      <c r="W50" s="261" t="s">
        <v>259</v>
      </c>
    </row>
    <row r="51" spans="1:23" ht="19.5" customHeight="1">
      <c r="A51" s="287" t="s">
        <v>367</v>
      </c>
      <c r="B51" s="247" t="s">
        <v>368</v>
      </c>
      <c r="C51" s="248" t="s">
        <v>369</v>
      </c>
      <c r="D51" s="249">
        <f t="shared" si="1"/>
        <v>100</v>
      </c>
      <c r="E51" s="250">
        <v>0</v>
      </c>
      <c r="F51" s="251">
        <v>0</v>
      </c>
      <c r="G51" s="251">
        <v>100</v>
      </c>
      <c r="H51" s="252">
        <f t="shared" si="0"/>
        <v>80.5</v>
      </c>
      <c r="I51" s="253">
        <v>0</v>
      </c>
      <c r="J51" s="253">
        <v>0</v>
      </c>
      <c r="K51" s="253">
        <v>80.5</v>
      </c>
      <c r="L51" s="254" t="s">
        <v>277</v>
      </c>
      <c r="M51" s="255">
        <v>0</v>
      </c>
      <c r="N51" s="255">
        <v>0</v>
      </c>
      <c r="O51" s="255">
        <v>0</v>
      </c>
      <c r="P51" s="255">
        <v>0</v>
      </c>
      <c r="Q51" s="256">
        <v>40338</v>
      </c>
      <c r="R51" s="257">
        <v>2169</v>
      </c>
      <c r="S51" s="258" t="s">
        <v>263</v>
      </c>
      <c r="T51" s="259" t="s">
        <v>252</v>
      </c>
      <c r="U51" s="260">
        <v>0</v>
      </c>
      <c r="V51" s="260">
        <v>0</v>
      </c>
      <c r="W51" s="261" t="s">
        <v>259</v>
      </c>
    </row>
    <row r="52" spans="1:23" ht="19.5" customHeight="1">
      <c r="A52" s="288" t="s">
        <v>370</v>
      </c>
      <c r="B52" s="289" t="s">
        <v>371</v>
      </c>
      <c r="C52" s="290" t="s">
        <v>372</v>
      </c>
      <c r="D52" s="291">
        <f t="shared" si="1"/>
        <v>80</v>
      </c>
      <c r="E52" s="292">
        <v>0</v>
      </c>
      <c r="F52" s="293">
        <v>0</v>
      </c>
      <c r="G52" s="293">
        <v>80</v>
      </c>
      <c r="H52" s="294">
        <f t="shared" si="0"/>
        <v>74</v>
      </c>
      <c r="I52" s="295">
        <v>0</v>
      </c>
      <c r="J52" s="295">
        <v>0</v>
      </c>
      <c r="K52" s="295">
        <v>74</v>
      </c>
      <c r="L52" s="296" t="s">
        <v>277</v>
      </c>
      <c r="M52" s="297">
        <v>0</v>
      </c>
      <c r="N52" s="297">
        <v>0</v>
      </c>
      <c r="O52" s="297">
        <v>0</v>
      </c>
      <c r="P52" s="297">
        <v>0</v>
      </c>
      <c r="Q52" s="298">
        <v>40381</v>
      </c>
      <c r="R52" s="299">
        <v>1846</v>
      </c>
      <c r="S52" s="300" t="s">
        <v>258</v>
      </c>
      <c r="T52" s="301" t="s">
        <v>252</v>
      </c>
      <c r="U52" s="302">
        <v>0</v>
      </c>
      <c r="V52" s="302">
        <v>0</v>
      </c>
      <c r="W52" s="303" t="s">
        <v>268</v>
      </c>
    </row>
    <row r="53" spans="1:23" ht="16.5" customHeight="1">
      <c r="A53" s="190" t="s">
        <v>373</v>
      </c>
      <c r="B53" s="190"/>
      <c r="C53" s="190"/>
      <c r="R53" s="181" t="s">
        <v>374</v>
      </c>
      <c r="S53" s="181"/>
      <c r="T53" s="181"/>
      <c r="U53" s="181"/>
      <c r="V53" s="181"/>
      <c r="W53" s="181"/>
    </row>
    <row r="54" spans="1:23">
      <c r="H54" s="1" t="s">
        <v>375</v>
      </c>
    </row>
  </sheetData>
  <mergeCells count="24">
    <mergeCell ref="A26:A30"/>
    <mergeCell ref="A31:A42"/>
    <mergeCell ref="A43:A47"/>
    <mergeCell ref="A53:C53"/>
    <mergeCell ref="R53:W53"/>
    <mergeCell ref="T4:T5"/>
    <mergeCell ref="U4:W4"/>
    <mergeCell ref="A14:A15"/>
    <mergeCell ref="A16:A17"/>
    <mergeCell ref="A18:A19"/>
    <mergeCell ref="L4:L5"/>
    <mergeCell ref="M4:P4"/>
    <mergeCell ref="Q4:Q5"/>
    <mergeCell ref="R4:R5"/>
    <mergeCell ref="S4:S5"/>
    <mergeCell ref="A2:D2"/>
    <mergeCell ref="F3:H3"/>
    <mergeCell ref="A4:A5"/>
    <mergeCell ref="B4:B5"/>
    <mergeCell ref="C4:C5"/>
    <mergeCell ref="D4:G4"/>
    <mergeCell ref="H4:K4"/>
    <mergeCell ref="A20:A21"/>
    <mergeCell ref="A22:A25"/>
  </mergeCells>
  <phoneticPr fontId="2" type="noConversion"/>
  <conditionalFormatting sqref="B13:C13">
    <cfRule type="expression" dxfId="203" priority="99" stopIfTrue="1">
      <formula>OR($A13="시부",$A13="군부")</formula>
    </cfRule>
    <cfRule type="expression" dxfId="202" priority="100" stopIfTrue="1">
      <formula>OR(RIGHT($A13,3)="특별시",RIGHT($A13,3)="광역시",RIGHT($A13,1)="도",$A13="전국")</formula>
    </cfRule>
  </conditionalFormatting>
  <conditionalFormatting sqref="B14:C14 L15 S15">
    <cfRule type="expression" dxfId="199" priority="97" stopIfTrue="1">
      <formula>OR(#REF!="시부",#REF!="군부")</formula>
    </cfRule>
    <cfRule type="expression" dxfId="198" priority="98" stopIfTrue="1">
      <formula>OR(RIGHT(#REF!,3)="특별시",RIGHT(#REF!,3)="광역시",RIGHT(#REF!,1)="도",#REF!="전국")</formula>
    </cfRule>
  </conditionalFormatting>
  <conditionalFormatting sqref="B15:C15">
    <cfRule type="expression" dxfId="195" priority="95" stopIfTrue="1">
      <formula>OR(#REF!="시부",#REF!="군부")</formula>
    </cfRule>
    <cfRule type="expression" dxfId="194" priority="96" stopIfTrue="1">
      <formula>OR(RIGHT(#REF!,3)="특별시",RIGHT(#REF!,3)="광역시",RIGHT(#REF!,1)="도",#REF!="전국")</formula>
    </cfRule>
  </conditionalFormatting>
  <conditionalFormatting sqref="B16:C16">
    <cfRule type="expression" dxfId="191" priority="93" stopIfTrue="1">
      <formula>OR($A15="시부",$A15="군부")</formula>
    </cfRule>
    <cfRule type="expression" dxfId="190" priority="94" stopIfTrue="1">
      <formula>OR(RIGHT($A15,3)="특별시",RIGHT($A15,3)="광역시",RIGHT($A15,1)="도",$A15="전국")</formula>
    </cfRule>
  </conditionalFormatting>
  <conditionalFormatting sqref="B18:C19">
    <cfRule type="expression" dxfId="187" priority="91" stopIfTrue="1">
      <formula>OR($A17="시부",$A17="군부")</formula>
    </cfRule>
    <cfRule type="expression" dxfId="186" priority="92" stopIfTrue="1">
      <formula>OR(RIGHT($A17,3)="특별시",RIGHT($A17,3)="광역시",RIGHT($A17,1)="도",$A17="전국")</formula>
    </cfRule>
  </conditionalFormatting>
  <conditionalFormatting sqref="B17:C17">
    <cfRule type="expression" dxfId="183" priority="89" stopIfTrue="1">
      <formula>OR(#REF!="시부",#REF!="군부")</formula>
    </cfRule>
    <cfRule type="expression" dxfId="182" priority="90" stopIfTrue="1">
      <formula>OR(RIGHT(#REF!,3)="특별시",RIGHT(#REF!,3)="광역시",RIGHT(#REF!,1)="도",#REF!="전국")</formula>
    </cfRule>
  </conditionalFormatting>
  <conditionalFormatting sqref="L13:L14">
    <cfRule type="expression" dxfId="179" priority="87" stopIfTrue="1">
      <formula>OR($A13="시부",$A13="군부")</formula>
    </cfRule>
    <cfRule type="expression" dxfId="178" priority="88" stopIfTrue="1">
      <formula>OR(RIGHT($A13,3)="특별시",RIGHT($A13,3)="광역시",RIGHT($A13,1)="도",$A13="전국")</formula>
    </cfRule>
  </conditionalFormatting>
  <conditionalFormatting sqref="L16">
    <cfRule type="expression" dxfId="175" priority="85" stopIfTrue="1">
      <formula>OR($A15="시부",$A15="군부")</formula>
    </cfRule>
    <cfRule type="expression" dxfId="174" priority="86" stopIfTrue="1">
      <formula>OR(RIGHT($A15,3)="특별시",RIGHT($A15,3)="광역시",RIGHT($A15,1)="도",$A15="전국")</formula>
    </cfRule>
  </conditionalFormatting>
  <conditionalFormatting sqref="L17">
    <cfRule type="expression" dxfId="171" priority="83" stopIfTrue="1">
      <formula>OR(#REF!="시부",#REF!="군부")</formula>
    </cfRule>
    <cfRule type="expression" dxfId="170" priority="84" stopIfTrue="1">
      <formula>OR(RIGHT(#REF!,3)="특별시",RIGHT(#REF!,3)="광역시",RIGHT(#REF!,1)="도",#REF!="전국")</formula>
    </cfRule>
  </conditionalFormatting>
  <conditionalFormatting sqref="L19 Q19 S19:T19">
    <cfRule type="expression" dxfId="167" priority="81" stopIfTrue="1">
      <formula>OR($A16="시부",$A16="군부")</formula>
    </cfRule>
    <cfRule type="expression" dxfId="166" priority="82" stopIfTrue="1">
      <formula>OR(RIGHT($A16,3)="특별시",RIGHT($A16,3)="광역시",RIGHT($A16,1)="도",$A16="전국")</formula>
    </cfRule>
  </conditionalFormatting>
  <conditionalFormatting sqref="Q13:Q14">
    <cfRule type="expression" dxfId="163" priority="79" stopIfTrue="1">
      <formula>OR($A13="시부",$A13="군부")</formula>
    </cfRule>
    <cfRule type="expression" dxfId="162" priority="80" stopIfTrue="1">
      <formula>OR(RIGHT($A13,3)="특별시",RIGHT($A13,3)="광역시",RIGHT($A13,1)="도",$A13="전국")</formula>
    </cfRule>
  </conditionalFormatting>
  <conditionalFormatting sqref="Q16">
    <cfRule type="expression" dxfId="159" priority="77" stopIfTrue="1">
      <formula>OR($A15="시부",$A15="군부")</formula>
    </cfRule>
    <cfRule type="expression" dxfId="158" priority="78" stopIfTrue="1">
      <formula>OR(RIGHT($A15,3)="특별시",RIGHT($A15,3)="광역시",RIGHT($A15,1)="도",$A15="전국")</formula>
    </cfRule>
  </conditionalFormatting>
  <conditionalFormatting sqref="Q17">
    <cfRule type="expression" dxfId="155" priority="75" stopIfTrue="1">
      <formula>OR(#REF!="시부",#REF!="군부")</formula>
    </cfRule>
    <cfRule type="expression" dxfId="154" priority="76" stopIfTrue="1">
      <formula>OR(RIGHT(#REF!,3)="특별시",RIGHT(#REF!,3)="광역시",RIGHT(#REF!,1)="도",#REF!="전국")</formula>
    </cfRule>
  </conditionalFormatting>
  <conditionalFormatting sqref="S13:T14 S15:S28 S30:S52">
    <cfRule type="expression" dxfId="151" priority="73" stopIfTrue="1">
      <formula>OR($A13="시부",$A13="군부")</formula>
    </cfRule>
    <cfRule type="expression" dxfId="150" priority="74" stopIfTrue="1">
      <formula>OR(RIGHT($A13,3)="특별시",RIGHT($A13,3)="광역시",RIGHT($A13,1)="도",$A13="전국")</formula>
    </cfRule>
  </conditionalFormatting>
  <conditionalFormatting sqref="S16:T16">
    <cfRule type="expression" dxfId="147" priority="71" stopIfTrue="1">
      <formula>OR($A15="시부",$A15="군부")</formula>
    </cfRule>
    <cfRule type="expression" dxfId="146" priority="72" stopIfTrue="1">
      <formula>OR(RIGHT($A15,3)="특별시",RIGHT($A15,3)="광역시",RIGHT($A15,1)="도",$A15="전국")</formula>
    </cfRule>
  </conditionalFormatting>
  <conditionalFormatting sqref="S17">
    <cfRule type="expression" dxfId="143" priority="69" stopIfTrue="1">
      <formula>OR(#REF!="시부",#REF!="군부")</formula>
    </cfRule>
    <cfRule type="expression" dxfId="142" priority="70" stopIfTrue="1">
      <formula>OR(RIGHT(#REF!,3)="특별시",RIGHT(#REF!,3)="광역시",RIGHT(#REF!,1)="도",#REF!="전국")</formula>
    </cfRule>
  </conditionalFormatting>
  <conditionalFormatting sqref="L18 Q18 S18:T18">
    <cfRule type="expression" dxfId="139" priority="101" stopIfTrue="1">
      <formula>OR(#REF!="시부",#REF!="군부")</formula>
    </cfRule>
    <cfRule type="expression" dxfId="138" priority="102" stopIfTrue="1">
      <formula>OR(RIGHT(#REF!,3)="특별시",RIGHT(#REF!,3)="광역시",RIGHT(#REF!,1)="도",#REF!="전국")</formula>
    </cfRule>
  </conditionalFormatting>
  <conditionalFormatting sqref="C13">
    <cfRule type="expression" dxfId="135" priority="67" stopIfTrue="1">
      <formula>OR($A13="시부",$A13="군부")</formula>
    </cfRule>
    <cfRule type="expression" dxfId="134" priority="68" stopIfTrue="1">
      <formula>OR(RIGHT($A13,3)="특별시",RIGHT($A13,3)="광역시",RIGHT($A13,1)="도",$A13="전국")</formula>
    </cfRule>
  </conditionalFormatting>
  <conditionalFormatting sqref="C14">
    <cfRule type="expression" dxfId="131" priority="65" stopIfTrue="1">
      <formula>OR(#REF!="시부",#REF!="군부")</formula>
    </cfRule>
    <cfRule type="expression" dxfId="130" priority="66" stopIfTrue="1">
      <formula>OR(RIGHT(#REF!,3)="특별시",RIGHT(#REF!,3)="광역시",RIGHT(#REF!,1)="도",#REF!="전국")</formula>
    </cfRule>
  </conditionalFormatting>
  <conditionalFormatting sqref="C15:C16">
    <cfRule type="expression" dxfId="127" priority="63" stopIfTrue="1">
      <formula>OR(#REF!="시부",#REF!="군부")</formula>
    </cfRule>
    <cfRule type="expression" dxfId="126" priority="64" stopIfTrue="1">
      <formula>OR(RIGHT(#REF!,3)="특별시",RIGHT(#REF!,3)="광역시",RIGHT(#REF!,1)="도",#REF!="전국")</formula>
    </cfRule>
  </conditionalFormatting>
  <conditionalFormatting sqref="C17">
    <cfRule type="expression" dxfId="123" priority="61" stopIfTrue="1">
      <formula>OR($A15="시부",$A15="군부")</formula>
    </cfRule>
    <cfRule type="expression" dxfId="122" priority="62" stopIfTrue="1">
      <formula>OR(RIGHT($A15,3)="특별시",RIGHT($A15,3)="광역시",RIGHT($A15,1)="도",$A15="전국")</formula>
    </cfRule>
  </conditionalFormatting>
  <conditionalFormatting sqref="C19">
    <cfRule type="expression" dxfId="119" priority="59" stopIfTrue="1">
      <formula>OR($A18="시부",$A18="군부")</formula>
    </cfRule>
    <cfRule type="expression" dxfId="118" priority="60" stopIfTrue="1">
      <formula>OR(RIGHT($A18,3)="특별시",RIGHT($A18,3)="광역시",RIGHT($A18,1)="도",$A18="전국")</formula>
    </cfRule>
  </conditionalFormatting>
  <conditionalFormatting sqref="C18">
    <cfRule type="expression" dxfId="115" priority="57" stopIfTrue="1">
      <formula>OR($A16="시부",$A16="군부")</formula>
    </cfRule>
    <cfRule type="expression" dxfId="114" priority="58" stopIfTrue="1">
      <formula>OR(RIGHT($A16,3)="특별시",RIGHT($A16,3)="광역시",RIGHT($A16,1)="도",$A16="전국")</formula>
    </cfRule>
  </conditionalFormatting>
  <conditionalFormatting sqref="E13">
    <cfRule type="expression" dxfId="111" priority="55" stopIfTrue="1">
      <formula>OR($A13="시부",$A13="군부")</formula>
    </cfRule>
    <cfRule type="expression" dxfId="110" priority="56" stopIfTrue="1">
      <formula>OR(RIGHT($A13,3)="특별시",RIGHT($A13,3)="광역시",RIGHT($A13,1)="도",$A13="전국")</formula>
    </cfRule>
  </conditionalFormatting>
  <conditionalFormatting sqref="E14">
    <cfRule type="expression" dxfId="107" priority="53" stopIfTrue="1">
      <formula>OR(#REF!="시부",#REF!="군부")</formula>
    </cfRule>
    <cfRule type="expression" dxfId="106" priority="54" stopIfTrue="1">
      <formula>OR(RIGHT(#REF!,3)="특별시",RIGHT(#REF!,3)="광역시",RIGHT(#REF!,1)="도",#REF!="전국")</formula>
    </cfRule>
  </conditionalFormatting>
  <conditionalFormatting sqref="E15">
    <cfRule type="expression" dxfId="103" priority="51" stopIfTrue="1">
      <formula>OR(#REF!="시부",#REF!="군부")</formula>
    </cfRule>
    <cfRule type="expression" dxfId="102" priority="52" stopIfTrue="1">
      <formula>OR(RIGHT(#REF!,3)="특별시",RIGHT(#REF!,3)="광역시",RIGHT(#REF!,1)="도",#REF!="전국")</formula>
    </cfRule>
  </conditionalFormatting>
  <conditionalFormatting sqref="E16">
    <cfRule type="expression" dxfId="99" priority="49" stopIfTrue="1">
      <formula>OR($A15="시부",$A15="군부")</formula>
    </cfRule>
    <cfRule type="expression" dxfId="98" priority="50" stopIfTrue="1">
      <formula>OR(RIGHT($A15,3)="특별시",RIGHT($A15,3)="광역시",RIGHT($A15,1)="도",$A15="전국")</formula>
    </cfRule>
  </conditionalFormatting>
  <conditionalFormatting sqref="E18:E19">
    <cfRule type="expression" dxfId="95" priority="47" stopIfTrue="1">
      <formula>OR($A17="시부",$A17="군부")</formula>
    </cfRule>
    <cfRule type="expression" dxfId="94" priority="48" stopIfTrue="1">
      <formula>OR(RIGHT($A17,3)="특별시",RIGHT($A17,3)="광역시",RIGHT($A17,1)="도",$A17="전국")</formula>
    </cfRule>
  </conditionalFormatting>
  <conditionalFormatting sqref="E17">
    <cfRule type="expression" dxfId="91" priority="45" stopIfTrue="1">
      <formula>OR(#REF!="시부",#REF!="군부")</formula>
    </cfRule>
    <cfRule type="expression" dxfId="90" priority="46" stopIfTrue="1">
      <formula>OR(RIGHT(#REF!,3)="특별시",RIGHT(#REF!,3)="광역시",RIGHT(#REF!,1)="도",#REF!="전국")</formula>
    </cfRule>
  </conditionalFormatting>
  <conditionalFormatting sqref="I13">
    <cfRule type="expression" dxfId="87" priority="43" stopIfTrue="1">
      <formula>OR($A13="시부",$A13="군부")</formula>
    </cfRule>
    <cfRule type="expression" dxfId="86" priority="44" stopIfTrue="1">
      <formula>OR(RIGHT($A13,3)="특별시",RIGHT($A13,3)="광역시",RIGHT($A13,1)="도",$A13="전국")</formula>
    </cfRule>
  </conditionalFormatting>
  <conditionalFormatting sqref="I14">
    <cfRule type="expression" dxfId="83" priority="41" stopIfTrue="1">
      <formula>OR(#REF!="시부",#REF!="군부")</formula>
    </cfRule>
    <cfRule type="expression" dxfId="82" priority="42" stopIfTrue="1">
      <formula>OR(RIGHT(#REF!,3)="특별시",RIGHT(#REF!,3)="광역시",RIGHT(#REF!,1)="도",#REF!="전국")</formula>
    </cfRule>
  </conditionalFormatting>
  <conditionalFormatting sqref="I15">
    <cfRule type="expression" dxfId="79" priority="39" stopIfTrue="1">
      <formula>OR(#REF!="시부",#REF!="군부")</formula>
    </cfRule>
    <cfRule type="expression" dxfId="78" priority="40" stopIfTrue="1">
      <formula>OR(RIGHT(#REF!,3)="특별시",RIGHT(#REF!,3)="광역시",RIGHT(#REF!,1)="도",#REF!="전국")</formula>
    </cfRule>
  </conditionalFormatting>
  <conditionalFormatting sqref="I16">
    <cfRule type="expression" dxfId="75" priority="37" stopIfTrue="1">
      <formula>OR($A15="시부",$A15="군부")</formula>
    </cfRule>
    <cfRule type="expression" dxfId="74" priority="38" stopIfTrue="1">
      <formula>OR(RIGHT($A15,3)="특별시",RIGHT($A15,3)="광역시",RIGHT($A15,1)="도",$A15="전국")</formula>
    </cfRule>
  </conditionalFormatting>
  <conditionalFormatting sqref="I18:I19">
    <cfRule type="expression" dxfId="71" priority="35" stopIfTrue="1">
      <formula>OR($A17="시부",$A17="군부")</formula>
    </cfRule>
    <cfRule type="expression" dxfId="70" priority="36" stopIfTrue="1">
      <formula>OR(RIGHT($A17,3)="특별시",RIGHT($A17,3)="광역시",RIGHT($A17,1)="도",$A17="전국")</formula>
    </cfRule>
  </conditionalFormatting>
  <conditionalFormatting sqref="I17">
    <cfRule type="expression" dxfId="67" priority="33" stopIfTrue="1">
      <formula>OR(#REF!="시부",#REF!="군부")</formula>
    </cfRule>
    <cfRule type="expression" dxfId="66" priority="34" stopIfTrue="1">
      <formula>OR(RIGHT(#REF!,3)="특별시",RIGHT(#REF!,3)="광역시",RIGHT(#REF!,1)="도",#REF!="전국")</formula>
    </cfRule>
  </conditionalFormatting>
  <conditionalFormatting sqref="S29">
    <cfRule type="expression" dxfId="63" priority="31" stopIfTrue="1">
      <formula>OR($A29="시부",$A29="군부")</formula>
    </cfRule>
    <cfRule type="expression" dxfId="62" priority="32" stopIfTrue="1">
      <formula>OR(RIGHT($A29,3)="특별시",RIGHT($A29,3)="광역시",RIGHT($A29,1)="도",$A29="전국")</formula>
    </cfRule>
  </conditionalFormatting>
  <conditionalFormatting sqref="R13">
    <cfRule type="expression" dxfId="59" priority="29" stopIfTrue="1">
      <formula>OR($A13="시부",$A13="군부")</formula>
    </cfRule>
    <cfRule type="expression" dxfId="58" priority="30" stopIfTrue="1">
      <formula>OR(RIGHT($A13,3)="특별시",RIGHT($A13,3)="광역시",RIGHT($A13,1)="도",$A13="전국")</formula>
    </cfRule>
  </conditionalFormatting>
  <conditionalFormatting sqref="R14:R19">
    <cfRule type="expression" dxfId="55" priority="27" stopIfTrue="1">
      <formula>OR(#REF!="시부",#REF!="군부")</formula>
    </cfRule>
    <cfRule type="expression" dxfId="54" priority="28" stopIfTrue="1">
      <formula>OR(RIGHT(#REF!,3)="특별시",RIGHT(#REF!,3)="광역시",RIGHT(#REF!,1)="도",#REF!="전국")</formula>
    </cfRule>
  </conditionalFormatting>
  <conditionalFormatting sqref="J14:K14">
    <cfRule type="expression" dxfId="51" priority="25" stopIfTrue="1">
      <formula>OR(#REF!="시부",#REF!="군부")</formula>
    </cfRule>
    <cfRule type="expression" dxfId="50" priority="26" stopIfTrue="1">
      <formula>OR(RIGHT(#REF!,3)="특별시",RIGHT(#REF!,3)="광역시",RIGHT(#REF!,1)="도",#REF!="전국")</formula>
    </cfRule>
  </conditionalFormatting>
  <conditionalFormatting sqref="J15:K15">
    <cfRule type="expression" dxfId="47" priority="23" stopIfTrue="1">
      <formula>OR(#REF!="시부",#REF!="군부")</formula>
    </cfRule>
    <cfRule type="expression" dxfId="46" priority="24" stopIfTrue="1">
      <formula>OR(RIGHT(#REF!,3)="특별시",RIGHT(#REF!,3)="광역시",RIGHT(#REF!,1)="도",#REF!="전국")</formula>
    </cfRule>
  </conditionalFormatting>
  <conditionalFormatting sqref="J13:K13">
    <cfRule type="expression" dxfId="43" priority="21" stopIfTrue="1">
      <formula>OR($A13="시부",$A13="군부")</formula>
    </cfRule>
    <cfRule type="expression" dxfId="42" priority="22" stopIfTrue="1">
      <formula>OR(RIGHT($A13,3)="특별시",RIGHT($A13,3)="광역시",RIGHT($A13,1)="도",$A13="전국")</formula>
    </cfRule>
  </conditionalFormatting>
  <conditionalFormatting sqref="J16:K16">
    <cfRule type="expression" dxfId="39" priority="19" stopIfTrue="1">
      <formula>OR($A15="시부",$A15="군부")</formula>
    </cfRule>
    <cfRule type="expression" dxfId="38" priority="20" stopIfTrue="1">
      <formula>OR(RIGHT($A15,3)="특별시",RIGHT($A15,3)="광역시",RIGHT($A15,1)="도",$A15="전국")</formula>
    </cfRule>
  </conditionalFormatting>
  <conditionalFormatting sqref="J18:K19">
    <cfRule type="expression" dxfId="35" priority="17" stopIfTrue="1">
      <formula>OR($A17="시부",$A17="군부")</formula>
    </cfRule>
    <cfRule type="expression" dxfId="34" priority="18" stopIfTrue="1">
      <formula>OR(RIGHT($A17,3)="특별시",RIGHT($A17,3)="광역시",RIGHT($A17,1)="도",$A17="전국")</formula>
    </cfRule>
  </conditionalFormatting>
  <conditionalFormatting sqref="J17:K17">
    <cfRule type="expression" dxfId="31" priority="15" stopIfTrue="1">
      <formula>OR(#REF!="시부",#REF!="군부")</formula>
    </cfRule>
    <cfRule type="expression" dxfId="30" priority="16" stopIfTrue="1">
      <formula>OR(RIGHT(#REF!,3)="특별시",RIGHT(#REF!,3)="광역시",RIGHT(#REF!,1)="도",#REF!="전국")</formula>
    </cfRule>
  </conditionalFormatting>
  <conditionalFormatting sqref="F13:G13">
    <cfRule type="expression" dxfId="27" priority="13" stopIfTrue="1">
      <formula>OR($A13="시부",$A13="군부")</formula>
    </cfRule>
    <cfRule type="expression" dxfId="26" priority="14" stopIfTrue="1">
      <formula>OR(RIGHT($A13,3)="특별시",RIGHT($A13,3)="광역시",RIGHT($A13,1)="도",$A13="전국")</formula>
    </cfRule>
  </conditionalFormatting>
  <conditionalFormatting sqref="G14">
    <cfRule type="expression" dxfId="23" priority="11" stopIfTrue="1">
      <formula>OR(#REF!="시부",#REF!="군부")</formula>
    </cfRule>
    <cfRule type="expression" dxfId="22" priority="12" stopIfTrue="1">
      <formula>OR(RIGHT(#REF!,3)="특별시",RIGHT(#REF!,3)="광역시",RIGHT(#REF!,1)="도",#REF!="전국")</formula>
    </cfRule>
  </conditionalFormatting>
  <conditionalFormatting sqref="F15:G15">
    <cfRule type="expression" dxfId="19" priority="9" stopIfTrue="1">
      <formula>OR(#REF!="시부",#REF!="군부")</formula>
    </cfRule>
    <cfRule type="expression" dxfId="18" priority="10" stopIfTrue="1">
      <formula>OR(RIGHT(#REF!,3)="특별시",RIGHT(#REF!,3)="광역시",RIGHT(#REF!,1)="도",#REF!="전국")</formula>
    </cfRule>
  </conditionalFormatting>
  <conditionalFormatting sqref="F16:G16">
    <cfRule type="expression" dxfId="15" priority="7" stopIfTrue="1">
      <formula>OR($A15="시부",$A15="군부")</formula>
    </cfRule>
    <cfRule type="expression" dxfId="14" priority="8" stopIfTrue="1">
      <formula>OR(RIGHT($A15,3)="특별시",RIGHT($A15,3)="광역시",RIGHT($A15,1)="도",$A15="전국")</formula>
    </cfRule>
  </conditionalFormatting>
  <conditionalFormatting sqref="F14">
    <cfRule type="expression" dxfId="11" priority="5" stopIfTrue="1">
      <formula>OR(#REF!="시부",#REF!="군부")</formula>
    </cfRule>
    <cfRule type="expression" dxfId="10" priority="6" stopIfTrue="1">
      <formula>OR(RIGHT(#REF!,3)="특별시",RIGHT(#REF!,3)="광역시",RIGHT(#REF!,1)="도",#REF!="전국")</formula>
    </cfRule>
  </conditionalFormatting>
  <conditionalFormatting sqref="F18:G19">
    <cfRule type="expression" dxfId="7" priority="3" stopIfTrue="1">
      <formula>OR($A17="시부",$A17="군부")</formula>
    </cfRule>
    <cfRule type="expression" dxfId="6" priority="4" stopIfTrue="1">
      <formula>OR(RIGHT($A17,3)="특별시",RIGHT($A17,3)="광역시",RIGHT($A17,1)="도",$A17="전국")</formula>
    </cfRule>
  </conditionalFormatting>
  <conditionalFormatting sqref="F17:G17">
    <cfRule type="expression" dxfId="3" priority="1" stopIfTrue="1">
      <formula>OR(#REF!="시부",#REF!="군부")</formula>
    </cfRule>
    <cfRule type="expression" dxfId="2" priority="2" stopIfTrue="1">
      <formula>OR(RIGHT(#REF!,3)="특별시",RIGHT(#REF!,3)="광역시",RIGHT(#REF!,1)="도",#REF!="전국")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9"/>
  <sheetViews>
    <sheetView workbookViewId="0">
      <selection activeCell="J26" sqref="J26"/>
    </sheetView>
  </sheetViews>
  <sheetFormatPr defaultRowHeight="13.5"/>
  <cols>
    <col min="1" max="1" width="9.875" style="162" customWidth="1"/>
    <col min="2" max="9" width="11.75" style="162" customWidth="1"/>
    <col min="10" max="10" width="11.875" style="2" bestFit="1" customWidth="1"/>
    <col min="11" max="13" width="9" style="2"/>
    <col min="14" max="14" width="9" style="63"/>
    <col min="15" max="16384" width="9" style="162"/>
  </cols>
  <sheetData>
    <row r="1" spans="1:14" s="161" customFormat="1">
      <c r="J1" s="2"/>
      <c r="K1" s="2"/>
      <c r="L1" s="2"/>
      <c r="M1" s="2"/>
      <c r="N1" s="49"/>
    </row>
    <row r="2" spans="1:14" ht="21.75" customHeight="1">
      <c r="A2" s="195" t="s">
        <v>188</v>
      </c>
      <c r="B2" s="195"/>
      <c r="C2" s="195"/>
      <c r="D2" s="195"/>
      <c r="E2" s="29"/>
      <c r="F2" s="29"/>
    </row>
    <row r="3" spans="1:14" s="161" customFormat="1" ht="21.75" customHeight="1">
      <c r="A3" s="184" t="s">
        <v>189</v>
      </c>
      <c r="B3" s="184"/>
      <c r="C3" s="1"/>
      <c r="D3" s="1"/>
      <c r="E3" s="1"/>
      <c r="F3" s="1"/>
      <c r="H3" s="206" t="s">
        <v>190</v>
      </c>
      <c r="I3" s="206"/>
      <c r="J3" s="2"/>
      <c r="K3" s="2"/>
      <c r="L3" s="2"/>
      <c r="M3" s="2"/>
      <c r="N3" s="49"/>
    </row>
    <row r="4" spans="1:14" ht="27" customHeight="1">
      <c r="A4" s="193" t="s">
        <v>213</v>
      </c>
      <c r="B4" s="188" t="s">
        <v>7</v>
      </c>
      <c r="C4" s="188"/>
      <c r="D4" s="188" t="s">
        <v>191</v>
      </c>
      <c r="E4" s="188"/>
      <c r="F4" s="188" t="s">
        <v>192</v>
      </c>
      <c r="G4" s="188"/>
      <c r="H4" s="188" t="s">
        <v>193</v>
      </c>
      <c r="I4" s="188"/>
    </row>
    <row r="5" spans="1:14" ht="27.75" customHeight="1">
      <c r="A5" s="207"/>
      <c r="B5" s="188" t="s">
        <v>194</v>
      </c>
      <c r="C5" s="188" t="s">
        <v>195</v>
      </c>
      <c r="D5" s="188" t="s">
        <v>196</v>
      </c>
      <c r="E5" s="188" t="s">
        <v>197</v>
      </c>
      <c r="F5" s="188" t="s">
        <v>196</v>
      </c>
      <c r="G5" s="188" t="s">
        <v>197</v>
      </c>
      <c r="H5" s="188" t="s">
        <v>196</v>
      </c>
      <c r="I5" s="188" t="s">
        <v>198</v>
      </c>
    </row>
    <row r="6" spans="1:14" ht="21" customHeight="1">
      <c r="A6" s="194"/>
      <c r="B6" s="188"/>
      <c r="C6" s="188"/>
      <c r="D6" s="188"/>
      <c r="E6" s="188"/>
      <c r="F6" s="188"/>
      <c r="G6" s="188"/>
      <c r="H6" s="188"/>
      <c r="I6" s="188"/>
    </row>
    <row r="7" spans="1:14" s="166" customFormat="1" ht="21.75" customHeight="1">
      <c r="A7" s="51">
        <v>2017</v>
      </c>
      <c r="B7" s="163">
        <v>4</v>
      </c>
      <c r="C7" s="164">
        <v>20</v>
      </c>
      <c r="D7" s="164">
        <v>4</v>
      </c>
      <c r="E7" s="164">
        <v>20</v>
      </c>
      <c r="F7" s="164">
        <v>0</v>
      </c>
      <c r="G7" s="164">
        <v>0</v>
      </c>
      <c r="H7" s="164">
        <v>0</v>
      </c>
      <c r="I7" s="165">
        <v>0</v>
      </c>
      <c r="J7" s="118"/>
      <c r="K7" s="120"/>
      <c r="L7" s="120"/>
      <c r="M7" s="120"/>
      <c r="N7" s="121"/>
    </row>
    <row r="8" spans="1:14" s="166" customFormat="1" ht="21.75" customHeight="1">
      <c r="A8" s="51">
        <v>2018</v>
      </c>
      <c r="B8" s="163">
        <v>4</v>
      </c>
      <c r="C8" s="164">
        <v>20</v>
      </c>
      <c r="D8" s="164">
        <v>4</v>
      </c>
      <c r="E8" s="164">
        <v>20</v>
      </c>
      <c r="F8" s="164">
        <v>0</v>
      </c>
      <c r="G8" s="164">
        <v>0</v>
      </c>
      <c r="H8" s="164">
        <v>0</v>
      </c>
      <c r="I8" s="165">
        <v>0</v>
      </c>
      <c r="J8" s="118"/>
      <c r="K8" s="120"/>
      <c r="L8" s="120"/>
      <c r="M8" s="120"/>
      <c r="N8" s="121"/>
    </row>
    <row r="9" spans="1:14" s="166" customFormat="1" ht="21.75" customHeight="1">
      <c r="A9" s="51">
        <v>2019</v>
      </c>
      <c r="B9" s="163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5">
        <v>0</v>
      </c>
      <c r="J9" s="2"/>
      <c r="K9" s="120"/>
      <c r="L9" s="120"/>
      <c r="M9" s="120"/>
      <c r="N9" s="121"/>
    </row>
    <row r="10" spans="1:14" s="166" customFormat="1" ht="21.75" customHeight="1">
      <c r="A10" s="51">
        <v>2020</v>
      </c>
      <c r="B10" s="163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5">
        <v>0</v>
      </c>
      <c r="J10" s="2"/>
      <c r="K10" s="120"/>
      <c r="L10" s="120"/>
      <c r="M10" s="120"/>
      <c r="N10" s="121"/>
    </row>
    <row r="11" spans="1:14" s="166" customFormat="1" ht="21.75" customHeight="1">
      <c r="A11" s="51">
        <v>2021</v>
      </c>
      <c r="B11" s="163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5">
        <v>0</v>
      </c>
      <c r="J11" s="2"/>
      <c r="K11" s="120"/>
      <c r="L11" s="120"/>
      <c r="M11" s="120"/>
      <c r="N11" s="121"/>
    </row>
    <row r="12" spans="1:14" ht="21.75" customHeight="1">
      <c r="A12" s="125">
        <v>2022</v>
      </c>
      <c r="B12" s="167">
        <f t="shared" ref="B12:I12" si="0">SUM(B13:B26)</f>
        <v>1</v>
      </c>
      <c r="C12" s="168">
        <f t="shared" si="0"/>
        <v>21416</v>
      </c>
      <c r="D12" s="168">
        <f t="shared" si="0"/>
        <v>1</v>
      </c>
      <c r="E12" s="168">
        <f t="shared" si="0"/>
        <v>21416</v>
      </c>
      <c r="F12" s="168">
        <f t="shared" si="0"/>
        <v>0</v>
      </c>
      <c r="G12" s="168">
        <f t="shared" si="0"/>
        <v>0</v>
      </c>
      <c r="H12" s="168">
        <f t="shared" si="0"/>
        <v>0</v>
      </c>
      <c r="I12" s="169">
        <f t="shared" si="0"/>
        <v>0</v>
      </c>
      <c r="J12" s="142"/>
    </row>
    <row r="13" spans="1:14" ht="21.75" customHeight="1">
      <c r="A13" s="17" t="s">
        <v>199</v>
      </c>
      <c r="B13" s="170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2">
        <v>0</v>
      </c>
      <c r="J13" s="142"/>
    </row>
    <row r="14" spans="1:14" ht="21.75" customHeight="1">
      <c r="A14" s="17" t="s">
        <v>200</v>
      </c>
      <c r="B14" s="170">
        <v>1</v>
      </c>
      <c r="C14" s="171">
        <v>21416</v>
      </c>
      <c r="D14" s="171">
        <v>1</v>
      </c>
      <c r="E14" s="171">
        <v>21416</v>
      </c>
      <c r="F14" s="171">
        <v>0</v>
      </c>
      <c r="G14" s="171">
        <v>0</v>
      </c>
      <c r="H14" s="171">
        <v>0</v>
      </c>
      <c r="I14" s="172">
        <v>0</v>
      </c>
    </row>
    <row r="15" spans="1:14" ht="21.75" customHeight="1">
      <c r="A15" s="17" t="s">
        <v>201</v>
      </c>
      <c r="B15" s="170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2">
        <v>0</v>
      </c>
    </row>
    <row r="16" spans="1:14" ht="21.75" customHeight="1">
      <c r="A16" s="17" t="s">
        <v>202</v>
      </c>
      <c r="B16" s="170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2">
        <v>0</v>
      </c>
    </row>
    <row r="17" spans="1:14" ht="21.75" customHeight="1">
      <c r="A17" s="17" t="s">
        <v>203</v>
      </c>
      <c r="B17" s="170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2">
        <v>0</v>
      </c>
    </row>
    <row r="18" spans="1:14" ht="21.75" customHeight="1">
      <c r="A18" s="17" t="s">
        <v>204</v>
      </c>
      <c r="B18" s="170">
        <v>0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2">
        <v>0</v>
      </c>
    </row>
    <row r="19" spans="1:14" ht="21.75" customHeight="1">
      <c r="A19" s="144" t="s">
        <v>205</v>
      </c>
      <c r="B19" s="170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2">
        <v>0</v>
      </c>
    </row>
    <row r="20" spans="1:14" ht="21.75" customHeight="1">
      <c r="A20" s="144" t="s">
        <v>179</v>
      </c>
      <c r="B20" s="171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2">
        <v>0</v>
      </c>
      <c r="J20" s="162"/>
      <c r="K20" s="162"/>
      <c r="L20" s="162"/>
      <c r="M20" s="162"/>
      <c r="N20" s="162"/>
    </row>
    <row r="21" spans="1:14" ht="21.75" customHeight="1">
      <c r="A21" s="144" t="s">
        <v>206</v>
      </c>
      <c r="B21" s="170">
        <v>0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2">
        <v>0</v>
      </c>
      <c r="J21" s="162"/>
      <c r="K21" s="162"/>
      <c r="L21" s="162"/>
      <c r="M21" s="162"/>
      <c r="N21" s="162"/>
    </row>
    <row r="22" spans="1:14" ht="21.75" customHeight="1">
      <c r="A22" s="144" t="s">
        <v>181</v>
      </c>
      <c r="B22" s="170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2">
        <v>0</v>
      </c>
      <c r="J22" s="162"/>
      <c r="K22" s="162"/>
      <c r="L22" s="162"/>
      <c r="M22" s="162"/>
      <c r="N22" s="162"/>
    </row>
    <row r="23" spans="1:14" ht="21.75" customHeight="1">
      <c r="A23" s="144" t="s">
        <v>207</v>
      </c>
      <c r="B23" s="170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2">
        <v>0</v>
      </c>
      <c r="J23" s="162"/>
      <c r="K23" s="162"/>
      <c r="L23" s="162"/>
      <c r="M23" s="162"/>
      <c r="N23" s="162"/>
    </row>
    <row r="24" spans="1:14" ht="21.75" customHeight="1">
      <c r="A24" s="17" t="s">
        <v>208</v>
      </c>
      <c r="B24" s="170">
        <v>0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2">
        <v>0</v>
      </c>
      <c r="J24" s="162"/>
      <c r="K24" s="162"/>
      <c r="L24" s="162"/>
      <c r="M24" s="162"/>
      <c r="N24" s="162"/>
    </row>
    <row r="25" spans="1:14" ht="21.75" customHeight="1">
      <c r="A25" s="17" t="s">
        <v>209</v>
      </c>
      <c r="B25" s="170">
        <v>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2">
        <v>0</v>
      </c>
      <c r="J25" s="162"/>
      <c r="K25" s="162"/>
      <c r="L25" s="162"/>
      <c r="M25" s="162"/>
      <c r="N25" s="162"/>
    </row>
    <row r="26" spans="1:14" ht="21.75" customHeight="1">
      <c r="A26" s="146" t="s">
        <v>210</v>
      </c>
      <c r="B26" s="173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5">
        <v>0</v>
      </c>
      <c r="J26" s="162"/>
      <c r="K26" s="162"/>
      <c r="L26" s="162"/>
      <c r="M26" s="162"/>
      <c r="N26" s="162"/>
    </row>
    <row r="27" spans="1:14" s="161" customFormat="1" ht="21.75" customHeight="1">
      <c r="A27" s="176" t="s">
        <v>211</v>
      </c>
      <c r="G27" s="191" t="s">
        <v>212</v>
      </c>
      <c r="H27" s="191"/>
      <c r="I27" s="191"/>
    </row>
    <row r="28" spans="1:14">
      <c r="B28" s="177"/>
      <c r="C28" s="177"/>
      <c r="D28" s="177"/>
      <c r="E28" s="177"/>
      <c r="F28" s="177"/>
      <c r="G28" s="177"/>
      <c r="H28" s="177"/>
      <c r="I28" s="177"/>
    </row>
    <row r="29" spans="1:14">
      <c r="B29" s="178"/>
    </row>
  </sheetData>
  <mergeCells count="17">
    <mergeCell ref="G27:I27"/>
    <mergeCell ref="D5:D6"/>
    <mergeCell ref="E5:E6"/>
    <mergeCell ref="F5:F6"/>
    <mergeCell ref="G5:G6"/>
    <mergeCell ref="H5:H6"/>
    <mergeCell ref="I5:I6"/>
    <mergeCell ref="A2:D2"/>
    <mergeCell ref="A3:B3"/>
    <mergeCell ref="H3:I3"/>
    <mergeCell ref="A4:A6"/>
    <mergeCell ref="B4:C4"/>
    <mergeCell ref="D4:E4"/>
    <mergeCell ref="F4:G4"/>
    <mergeCell ref="H4:I4"/>
    <mergeCell ref="B5:B6"/>
    <mergeCell ref="C5:C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 환경오염물질 배출사업장</vt:lpstr>
      <vt:lpstr>2. 환경오염배출사업장단속 및 행정조치</vt:lpstr>
      <vt:lpstr>3. 배출부과금 부과 및 징수현황</vt:lpstr>
      <vt:lpstr>4. 쓰레기 수거</vt:lpstr>
      <vt:lpstr>5. 생활폐기물 매립지</vt:lpstr>
      <vt:lpstr>6. 폐기물 재활용률</vt:lpstr>
      <vt:lpstr>7. 공공하수처리시설</vt:lpstr>
      <vt:lpstr>8. 시설녹지현황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2023-11-16T04:12:23Z</dcterms:created>
  <dcterms:modified xsi:type="dcterms:W3CDTF">2024-03-07T06:10:25Z</dcterms:modified>
</cp:coreProperties>
</file>